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640" windowHeight="5895" tabRatio="881" firstSheet="1" activeTab="1"/>
  </bookViews>
  <sheets>
    <sheet name="sua  mau an tuyen khong ro 9" sheetId="1" state="hidden" r:id="rId1"/>
    <sheet name="Mẫu BC tiền theo CHV Mẫu 07" sheetId="2" r:id="rId2"/>
    <sheet name="Mẫu BC việc theo CHV Mẫu 06" sheetId="3" r:id="rId3"/>
  </sheets>
  <externalReferences>
    <externalReference r:id="rId6"/>
    <externalReference r:id="rId7"/>
    <externalReference r:id="rId8"/>
    <externalReference r:id="rId9"/>
    <externalReference r:id="rId10"/>
  </externalReferences>
  <definedNames/>
  <calcPr fullCalcOnLoad="1"/>
</workbook>
</file>

<file path=xl/sharedStrings.xml><?xml version="1.0" encoding="utf-8"?>
<sst xmlns="http://schemas.openxmlformats.org/spreadsheetml/2006/main" count="162" uniqueCount="93">
  <si>
    <t>I</t>
  </si>
  <si>
    <t>II</t>
  </si>
  <si>
    <t>Số việc</t>
  </si>
  <si>
    <t>NGƯỜI LẬP BIỂU</t>
  </si>
  <si>
    <t>A</t>
  </si>
  <si>
    <t>Chia ra:</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</si>
  <si>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</si>
  <si>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</si>
  <si>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</si>
  <si>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</si>
  <si>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</si>
  <si>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</si>
  <si>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</si>
  <si>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</si>
  <si>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</si>
  <si>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</si>
  <si>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</si>
  <si>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</si>
  <si>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</si>
  <si>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</si>
  <si>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</si>
  <si>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</si>
  <si>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</si>
  <si>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</si>
  <si>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</si>
  <si>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</si>
  <si>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</si>
  <si>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</si>
  <si>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</si>
  <si>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</si>
  <si>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</si>
  <si>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</si>
  <si>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</si>
  <si>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</si>
  <si>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</si>
  <si>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</si>
  <si>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</si>
  <si>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</si>
  <si>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</si>
  <si>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</si>
  <si>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</si>
  <si>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</si>
  <si>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</si>
  <si>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</si>
  <si>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</si>
  <si>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</si>
  <si>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</si>
  <si>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</si>
  <si>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</si>
  <si>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</si>
  <si>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</si>
  <si>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</si>
  <si>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</si>
  <si>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Ủy thác thi hành án</t>
  </si>
  <si>
    <t>Tổng số phải thi hành</t>
  </si>
  <si>
    <t>Có điều kiện thi hành</t>
  </si>
  <si>
    <t>Đang thi hành</t>
  </si>
  <si>
    <t>Tạm đình chỉ thi hành án</t>
  </si>
  <si>
    <t>Đơn vị tính: 1.000 VN đồng</t>
  </si>
  <si>
    <t>Giảm thi hành án</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</si>
  <si>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</si>
  <si>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</si>
  <si>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</si>
  <si>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</si>
  <si>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</si>
  <si>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</si>
  <si>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</si>
  <si>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</si>
  <si>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</si>
  <si>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</si>
  <si>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</si>
  <si>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</si>
  <si>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</si>
  <si>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</si>
  <si>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Tỷ lệ: 
( %) (xong  + đình chỉ+ giảm)/ Có điều kiện * 100%</t>
  </si>
  <si>
    <t xml:space="preserve">                                   Đơn vị tính: Việc</t>
  </si>
  <si>
    <t>Ban hành theo TT số: 08/2015/TT-BTP</t>
  </si>
  <si>
    <t>ngày 26 tháng 6 năm 2015</t>
  </si>
  <si>
    <t>Nguyễn Văn Huệ</t>
  </si>
  <si>
    <t xml:space="preserve"> CHI CỤC TRƯỞNG</t>
  </si>
  <si>
    <t xml:space="preserve">  CHI CỤC TRƯỞNG</t>
  </si>
  <si>
    <t>Chi cục THADS
Càng Long</t>
  </si>
  <si>
    <t>CHV Huệ</t>
  </si>
  <si>
    <t>CHV Thắng</t>
  </si>
  <si>
    <t>CHV Diệu</t>
  </si>
  <si>
    <t>CHV Đào</t>
  </si>
  <si>
    <t>CHV Phương</t>
  </si>
  <si>
    <t>Cục THADS tỉnh Trà Vinh</t>
  </si>
  <si>
    <t>Đơn vị  nhận báo cáo:</t>
  </si>
  <si>
    <t xml:space="preserve">Đơn vị báo cáo: </t>
  </si>
  <si>
    <t>Chi cục THADS Càng Long</t>
  </si>
  <si>
    <t>Trịnh Phước Đào</t>
  </si>
  <si>
    <t>Càng Long, ngày  tháng 12  năm 2015</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</si>
</sst>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quot;$&quot;#,##0.00"/>
    <numFmt numFmtId="194" formatCode="00000"/>
    <numFmt numFmtId="195" formatCode="0.00&quot;%&quot;"/>
    <numFmt numFmtId="196" formatCode="#,##0.0"/>
  </numFmts>
  <fonts count="60">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Times New Roman"/>
      <family val="1"/>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1">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2" fontId="14" fillId="33" borderId="0" xfId="0" applyNumberFormat="1" applyFont="1" applyFill="1" applyAlignment="1">
      <alignment/>
    </xf>
    <xf numFmtId="2" fontId="4" fillId="33" borderId="0" xfId="0" applyNumberFormat="1" applyFont="1" applyFill="1" applyBorder="1" applyAlignment="1">
      <alignment/>
    </xf>
    <xf numFmtId="49" fontId="1" fillId="33" borderId="0" xfId="0" applyNumberFormat="1" applyFont="1" applyFill="1" applyBorder="1" applyAlignment="1">
      <alignment/>
    </xf>
    <xf numFmtId="49" fontId="7" fillId="33" borderId="0" xfId="0" applyNumberFormat="1" applyFont="1" applyFill="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33" borderId="0" xfId="0" applyNumberFormat="1" applyFont="1" applyFill="1" applyBorder="1" applyAlignment="1">
      <alignment horizontal="center"/>
    </xf>
    <xf numFmtId="49" fontId="0" fillId="33" borderId="0" xfId="0" applyNumberFormat="1" applyFont="1" applyFill="1" applyAlignment="1">
      <alignment/>
    </xf>
    <xf numFmtId="49" fontId="3" fillId="33" borderId="0" xfId="0" applyNumberFormat="1" applyFont="1" applyFill="1" applyBorder="1" applyAlignment="1">
      <alignment/>
    </xf>
    <xf numFmtId="49" fontId="0" fillId="33" borderId="0" xfId="0" applyNumberFormat="1" applyFont="1" applyFill="1" applyBorder="1" applyAlignment="1">
      <alignment/>
    </xf>
    <xf numFmtId="49" fontId="6" fillId="33" borderId="10" xfId="0"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protection/>
    </xf>
    <xf numFmtId="49" fontId="4" fillId="33" borderId="10" xfId="0" applyNumberFormat="1" applyFont="1" applyFill="1" applyBorder="1" applyAlignment="1" applyProtection="1">
      <alignment vertical="center"/>
      <protection/>
    </xf>
    <xf numFmtId="49" fontId="2" fillId="33" borderId="0" xfId="0" applyNumberFormat="1" applyFont="1" applyFill="1" applyBorder="1" applyAlignment="1">
      <alignment/>
    </xf>
    <xf numFmtId="49" fontId="0" fillId="33" borderId="0" xfId="0" applyNumberFormat="1" applyFont="1" applyFill="1" applyBorder="1" applyAlignment="1">
      <alignment wrapText="1"/>
    </xf>
    <xf numFmtId="49" fontId="0" fillId="33" borderId="12" xfId="0" applyNumberFormat="1" applyFont="1" applyFill="1" applyBorder="1" applyAlignment="1">
      <alignment/>
    </xf>
    <xf numFmtId="49" fontId="0" fillId="33" borderId="10" xfId="0" applyNumberFormat="1" applyFont="1" applyFill="1" applyBorder="1" applyAlignment="1">
      <alignment/>
    </xf>
    <xf numFmtId="49" fontId="4" fillId="33" borderId="0" xfId="0" applyNumberFormat="1" applyFont="1" applyFill="1" applyAlignment="1">
      <alignment wrapText="1"/>
    </xf>
    <xf numFmtId="49" fontId="0" fillId="33" borderId="12" xfId="0" applyNumberFormat="1" applyFont="1" applyFill="1" applyBorder="1" applyAlignment="1">
      <alignment horizontal="center"/>
    </xf>
    <xf numFmtId="49" fontId="13" fillId="33" borderId="0" xfId="0" applyNumberFormat="1" applyFont="1" applyFill="1" applyBorder="1" applyAlignment="1">
      <alignment horizontal="center" wrapText="1"/>
    </xf>
    <xf numFmtId="49" fontId="0" fillId="33" borderId="0" xfId="0" applyNumberFormat="1" applyFont="1" applyFill="1" applyAlignment="1">
      <alignment horizontal="center"/>
    </xf>
    <xf numFmtId="49" fontId="3" fillId="33" borderId="0" xfId="0" applyNumberFormat="1" applyFont="1" applyFill="1" applyAlignment="1">
      <alignment/>
    </xf>
    <xf numFmtId="49" fontId="8" fillId="33" borderId="10" xfId="0" applyNumberFormat="1" applyFont="1" applyFill="1" applyBorder="1" applyAlignment="1" applyProtection="1">
      <alignment horizontal="center" vertical="center"/>
      <protection/>
    </xf>
    <xf numFmtId="49" fontId="0" fillId="33" borderId="0" xfId="0" applyNumberFormat="1" applyFont="1" applyFill="1" applyBorder="1" applyAlignment="1">
      <alignment horizontal="center" wrapText="1"/>
    </xf>
    <xf numFmtId="49" fontId="0" fillId="33" borderId="0" xfId="0" applyNumberFormat="1" applyFont="1" applyFill="1" applyAlignment="1">
      <alignment horizontal="center"/>
    </xf>
    <xf numFmtId="2" fontId="14" fillId="33" borderId="0" xfId="0" applyNumberFormat="1" applyFont="1" applyFill="1" applyAlignment="1">
      <alignment wrapText="1"/>
    </xf>
    <xf numFmtId="49" fontId="6" fillId="33" borderId="10" xfId="0" applyNumberFormat="1" applyFont="1" applyFill="1" applyBorder="1" applyAlignment="1" applyProtection="1">
      <alignment vertical="center" wrapText="1"/>
      <protection/>
    </xf>
    <xf numFmtId="2" fontId="0" fillId="33" borderId="0" xfId="0" applyNumberFormat="1" applyFill="1" applyAlignment="1">
      <alignment horizontal="center"/>
    </xf>
    <xf numFmtId="2" fontId="0" fillId="33" borderId="0" xfId="0" applyNumberFormat="1" applyFont="1" applyFill="1" applyAlignment="1">
      <alignment horizontal="center"/>
    </xf>
    <xf numFmtId="49" fontId="0" fillId="33" borderId="14" xfId="0" applyNumberFormat="1" applyFont="1" applyFill="1" applyBorder="1" applyAlignment="1">
      <alignment horizontal="center"/>
    </xf>
    <xf numFmtId="49" fontId="0" fillId="33" borderId="14" xfId="0" applyNumberFormat="1" applyFont="1" applyFill="1" applyBorder="1" applyAlignment="1">
      <alignment/>
    </xf>
    <xf numFmtId="2" fontId="20" fillId="33" borderId="0" xfId="0" applyNumberFormat="1" applyFont="1" applyFill="1" applyBorder="1" applyAlignment="1">
      <alignment horizontal="center" wrapText="1"/>
    </xf>
    <xf numFmtId="49" fontId="5" fillId="33" borderId="0" xfId="0" applyNumberFormat="1" applyFont="1" applyFill="1" applyBorder="1" applyAlignment="1" applyProtection="1">
      <alignment horizontal="center" vertical="center"/>
      <protection/>
    </xf>
    <xf numFmtId="49" fontId="4"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horizontal="center" vertical="center"/>
      <protection/>
    </xf>
    <xf numFmtId="49" fontId="0" fillId="33" borderId="14" xfId="0" applyNumberFormat="1" applyFont="1" applyFill="1" applyBorder="1" applyAlignment="1" applyProtection="1">
      <alignment horizontal="center" vertical="center"/>
      <protection/>
    </xf>
    <xf numFmtId="49" fontId="0" fillId="33" borderId="14" xfId="59" applyNumberFormat="1" applyFont="1" applyFill="1" applyBorder="1" applyAlignment="1" applyProtection="1">
      <alignment horizontal="center" vertical="center"/>
      <protection/>
    </xf>
    <xf numFmtId="49" fontId="5" fillId="33" borderId="14" xfId="0" applyNumberFormat="1" applyFont="1" applyFill="1" applyBorder="1" applyAlignment="1" applyProtection="1">
      <alignment horizontal="center" vertical="center"/>
      <protection/>
    </xf>
    <xf numFmtId="49" fontId="4" fillId="33" borderId="14" xfId="0" applyNumberFormat="1" applyFont="1" applyFill="1" applyBorder="1" applyAlignment="1" applyProtection="1">
      <alignment vertical="center"/>
      <protection/>
    </xf>
    <xf numFmtId="49" fontId="20" fillId="33" borderId="0" xfId="0" applyNumberFormat="1" applyFont="1" applyFill="1" applyBorder="1" applyAlignment="1">
      <alignment horizontal="center" wrapText="1"/>
    </xf>
    <xf numFmtId="2" fontId="4" fillId="0" borderId="0" xfId="0" applyNumberFormat="1" applyFont="1" applyAlignment="1">
      <alignment horizontal="left"/>
    </xf>
    <xf numFmtId="49" fontId="0" fillId="33" borderId="0" xfId="0" applyNumberFormat="1" applyFont="1" applyFill="1" applyBorder="1" applyAlignment="1">
      <alignment horizontal="left"/>
    </xf>
    <xf numFmtId="49" fontId="0" fillId="33" borderId="0" xfId="0" applyNumberFormat="1" applyFont="1" applyFill="1" applyBorder="1" applyAlignment="1">
      <alignment horizontal="left" wrapText="1"/>
    </xf>
    <xf numFmtId="195" fontId="58" fillId="33" borderId="10" xfId="0" applyNumberFormat="1" applyFont="1" applyFill="1" applyBorder="1" applyAlignment="1" applyProtection="1">
      <alignment horizontal="center" vertical="center"/>
      <protection/>
    </xf>
    <xf numFmtId="195" fontId="0" fillId="33" borderId="10" xfId="0" applyNumberFormat="1" applyFont="1" applyFill="1" applyBorder="1" applyAlignment="1" applyProtection="1">
      <alignment horizontal="center" vertical="center"/>
      <protection/>
    </xf>
    <xf numFmtId="3" fontId="58" fillId="33" borderId="10" xfId="0" applyNumberFormat="1" applyFont="1" applyFill="1" applyBorder="1" applyAlignment="1" applyProtection="1">
      <alignment horizontal="center" vertical="center"/>
      <protection/>
    </xf>
    <xf numFmtId="3" fontId="8" fillId="33" borderId="10" xfId="0" applyNumberFormat="1" applyFont="1" applyFill="1" applyBorder="1" applyAlignment="1" applyProtection="1">
      <alignment horizontal="center" vertical="center"/>
      <protection/>
    </xf>
    <xf numFmtId="3" fontId="8" fillId="33" borderId="10" xfId="59" applyNumberFormat="1" applyFont="1" applyFill="1" applyBorder="1" applyAlignment="1" applyProtection="1">
      <alignment horizontal="center" vertical="center"/>
      <protection/>
    </xf>
    <xf numFmtId="3" fontId="8" fillId="33" borderId="10" xfId="0" applyNumberFormat="1" applyFont="1" applyFill="1" applyBorder="1" applyAlignment="1">
      <alignment horizontal="center"/>
    </xf>
    <xf numFmtId="49" fontId="7" fillId="33" borderId="0" xfId="0" applyNumberFormat="1" applyFont="1" applyFill="1" applyAlignment="1">
      <alignment wrapText="1"/>
    </xf>
    <xf numFmtId="49" fontId="0" fillId="0" borderId="0" xfId="0" applyNumberFormat="1" applyFont="1" applyFill="1" applyBorder="1" applyAlignment="1">
      <alignment horizontal="center" wrapText="1"/>
    </xf>
    <xf numFmtId="49" fontId="7" fillId="0" borderId="1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11" xfId="0" applyNumberFormat="1" applyFont="1" applyFill="1" applyBorder="1" applyAlignment="1">
      <alignment horizontal="center" vertical="center" wrapText="1"/>
    </xf>
    <xf numFmtId="0" fontId="4" fillId="0" borderId="17"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2" fillId="0" borderId="0" xfId="0" applyNumberFormat="1" applyFont="1" applyFill="1" applyAlignment="1">
      <alignment horizontal="left" wrapText="1"/>
    </xf>
    <xf numFmtId="49" fontId="6" fillId="0" borderId="15"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7" fillId="0" borderId="15" xfId="0" applyNumberFormat="1" applyFont="1" applyFill="1" applyBorder="1" applyAlignment="1">
      <alignment horizontal="center"/>
    </xf>
    <xf numFmtId="49" fontId="7" fillId="0" borderId="16"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14" fillId="0" borderId="14"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distributed" wrapText="1"/>
    </xf>
    <xf numFmtId="0" fontId="4" fillId="0" borderId="16" xfId="0" applyFont="1" applyFill="1" applyBorder="1" applyAlignment="1">
      <alignment horizontal="center" vertical="distributed"/>
    </xf>
    <xf numFmtId="49" fontId="7" fillId="0" borderId="22" xfId="0" applyNumberFormat="1" applyFont="1" applyFill="1" applyBorder="1" applyAlignment="1">
      <alignment horizontal="center" vertical="center" wrapText="1"/>
    </xf>
    <xf numFmtId="49" fontId="13" fillId="33" borderId="0" xfId="0" applyNumberFormat="1" applyFont="1" applyFill="1" applyAlignment="1">
      <alignment horizontal="center"/>
    </xf>
    <xf numFmtId="49" fontId="0" fillId="33" borderId="0" xfId="0" applyNumberFormat="1" applyFont="1" applyFill="1" applyAlignment="1">
      <alignment horizontal="center"/>
    </xf>
    <xf numFmtId="49" fontId="0" fillId="33" borderId="0" xfId="0" applyNumberFormat="1" applyFont="1" applyFill="1" applyAlignment="1">
      <alignment horizontal="center" wrapText="1"/>
    </xf>
    <xf numFmtId="49" fontId="8" fillId="33" borderId="11" xfId="0" applyNumberFormat="1" applyFont="1" applyFill="1" applyBorder="1" applyAlignment="1" applyProtection="1">
      <alignment horizontal="center" vertical="center" wrapText="1"/>
      <protection/>
    </xf>
    <xf numFmtId="49" fontId="8" fillId="33" borderId="17"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49" fontId="21" fillId="33" borderId="11" xfId="0" applyNumberFormat="1" applyFont="1" applyFill="1" applyBorder="1" applyAlignment="1">
      <alignment horizontal="center" vertical="center" wrapText="1"/>
    </xf>
    <xf numFmtId="49" fontId="21" fillId="33" borderId="17" xfId="0" applyNumberFormat="1" applyFont="1" applyFill="1" applyBorder="1" applyAlignment="1">
      <alignment horizontal="center" vertical="center" wrapText="1"/>
    </xf>
    <xf numFmtId="49" fontId="21" fillId="33" borderId="13" xfId="0" applyNumberFormat="1" applyFont="1" applyFill="1" applyBorder="1" applyAlignment="1">
      <alignment horizontal="center" vertical="center" wrapText="1"/>
    </xf>
    <xf numFmtId="49" fontId="21" fillId="33" borderId="18" xfId="0" applyNumberFormat="1" applyFont="1" applyFill="1" applyBorder="1" applyAlignment="1" applyProtection="1">
      <alignment horizontal="center" vertical="center" wrapText="1"/>
      <protection/>
    </xf>
    <xf numFmtId="49" fontId="21" fillId="33" borderId="14" xfId="0" applyNumberFormat="1" applyFont="1" applyFill="1" applyBorder="1" applyAlignment="1" applyProtection="1">
      <alignment horizontal="center" vertical="center" wrapText="1"/>
      <protection/>
    </xf>
    <xf numFmtId="49" fontId="21" fillId="33" borderId="19" xfId="0" applyNumberFormat="1" applyFont="1" applyFill="1" applyBorder="1" applyAlignment="1" applyProtection="1">
      <alignment horizontal="center" vertical="center" wrapText="1"/>
      <protection/>
    </xf>
    <xf numFmtId="49" fontId="21" fillId="33" borderId="15" xfId="0" applyNumberFormat="1" applyFont="1" applyFill="1" applyBorder="1" applyAlignment="1" applyProtection="1">
      <alignment horizontal="center" vertical="center" wrapText="1"/>
      <protection/>
    </xf>
    <xf numFmtId="49" fontId="21" fillId="33" borderId="22" xfId="0" applyNumberFormat="1" applyFont="1" applyFill="1" applyBorder="1" applyAlignment="1" applyProtection="1">
      <alignment horizontal="center" vertical="center" wrapText="1"/>
      <protection/>
    </xf>
    <xf numFmtId="49" fontId="21" fillId="33" borderId="16" xfId="0" applyNumberFormat="1" applyFont="1" applyFill="1" applyBorder="1" applyAlignment="1" applyProtection="1">
      <alignment horizontal="center" vertical="center" wrapText="1"/>
      <protection/>
    </xf>
    <xf numFmtId="2" fontId="0" fillId="0" borderId="0" xfId="0" applyNumberFormat="1" applyAlignment="1">
      <alignment horizontal="left"/>
    </xf>
    <xf numFmtId="2" fontId="0" fillId="0" borderId="0" xfId="0" applyNumberFormat="1" applyFont="1" applyAlignment="1">
      <alignment horizontal="left"/>
    </xf>
    <xf numFmtId="49" fontId="0" fillId="33" borderId="0" xfId="0" applyNumberFormat="1" applyFont="1" applyFill="1" applyAlignment="1">
      <alignment horizontal="left"/>
    </xf>
    <xf numFmtId="0" fontId="7" fillId="33" borderId="18" xfId="0" applyNumberFormat="1" applyFont="1" applyFill="1" applyBorder="1" applyAlignment="1">
      <alignment horizontal="center" vertical="center" wrapText="1"/>
    </xf>
    <xf numFmtId="0" fontId="7" fillId="33" borderId="19" xfId="0" applyNumberFormat="1" applyFont="1" applyFill="1" applyBorder="1" applyAlignment="1">
      <alignment horizontal="center" vertical="center" wrapText="1"/>
    </xf>
    <xf numFmtId="0" fontId="7" fillId="33" borderId="20" xfId="0" applyNumberFormat="1" applyFont="1" applyFill="1" applyBorder="1" applyAlignment="1">
      <alignment horizontal="center" vertical="center" wrapText="1"/>
    </xf>
    <xf numFmtId="0" fontId="7" fillId="33" borderId="21" xfId="0" applyNumberFormat="1" applyFont="1" applyFill="1" applyBorder="1" applyAlignment="1">
      <alignment horizontal="center" vertical="center" wrapText="1"/>
    </xf>
    <xf numFmtId="0" fontId="7" fillId="33" borderId="23" xfId="0" applyNumberFormat="1" applyFont="1" applyFill="1" applyBorder="1" applyAlignment="1">
      <alignment horizontal="center" vertical="center" wrapText="1"/>
    </xf>
    <xf numFmtId="0" fontId="7" fillId="33" borderId="24" xfId="0" applyNumberFormat="1" applyFont="1" applyFill="1" applyBorder="1" applyAlignment="1">
      <alignment horizontal="center" vertical="center" wrapText="1"/>
    </xf>
    <xf numFmtId="49" fontId="21" fillId="33" borderId="11" xfId="0" applyNumberFormat="1" applyFont="1" applyFill="1" applyBorder="1" applyAlignment="1" applyProtection="1">
      <alignment horizontal="center" vertical="center" wrapText="1"/>
      <protection/>
    </xf>
    <xf numFmtId="49" fontId="21" fillId="33" borderId="13" xfId="0" applyNumberFormat="1" applyFont="1" applyFill="1" applyBorder="1" applyAlignment="1" applyProtection="1">
      <alignment horizontal="center" vertical="center" wrapText="1"/>
      <protection/>
    </xf>
    <xf numFmtId="49" fontId="21" fillId="33" borderId="10" xfId="0" applyNumberFormat="1" applyFont="1" applyFill="1" applyBorder="1" applyAlignment="1">
      <alignment horizontal="center" vertical="center" wrapText="1"/>
    </xf>
    <xf numFmtId="49" fontId="21" fillId="33" borderId="10" xfId="0" applyNumberFormat="1" applyFont="1" applyFill="1" applyBorder="1" applyAlignment="1" applyProtection="1">
      <alignment horizontal="center" vertical="center" wrapText="1"/>
      <protection/>
    </xf>
    <xf numFmtId="1" fontId="6" fillId="33" borderId="15" xfId="0" applyNumberFormat="1" applyFont="1" applyFill="1" applyBorder="1" applyAlignment="1">
      <alignment horizontal="center" vertical="center"/>
    </xf>
    <xf numFmtId="1" fontId="6" fillId="33" borderId="22" xfId="0" applyNumberFormat="1" applyFont="1" applyFill="1" applyBorder="1" applyAlignment="1">
      <alignment horizontal="center" vertical="center"/>
    </xf>
    <xf numFmtId="1" fontId="6" fillId="33" borderId="16" xfId="0" applyNumberFormat="1" applyFont="1" applyFill="1" applyBorder="1" applyAlignment="1">
      <alignment horizontal="center" vertical="center"/>
    </xf>
    <xf numFmtId="49" fontId="13" fillId="33" borderId="0" xfId="0" applyNumberFormat="1" applyFont="1" applyFill="1" applyAlignment="1">
      <alignment horizontal="center" wrapText="1"/>
    </xf>
    <xf numFmtId="49" fontId="3" fillId="33" borderId="0" xfId="0" applyNumberFormat="1" applyFont="1" applyFill="1" applyAlignment="1">
      <alignment horizontal="center"/>
    </xf>
    <xf numFmtId="49" fontId="13" fillId="33" borderId="0" xfId="0" applyNumberFormat="1" applyFont="1" applyFill="1" applyBorder="1" applyAlignment="1">
      <alignment horizontal="center" wrapText="1"/>
    </xf>
    <xf numFmtId="49" fontId="11" fillId="33" borderId="15"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lignment horizontal="center" vertical="center" wrapText="1"/>
    </xf>
    <xf numFmtId="49" fontId="11" fillId="33" borderId="16" xfId="0" applyNumberFormat="1" applyFont="1" applyFill="1" applyBorder="1" applyAlignment="1">
      <alignment horizontal="center" vertical="center" wrapText="1"/>
    </xf>
    <xf numFmtId="49" fontId="3" fillId="33" borderId="15" xfId="0" applyNumberFormat="1" applyFont="1" applyFill="1" applyBorder="1" applyAlignment="1" applyProtection="1">
      <alignment horizontal="center" vertical="center" wrapText="1"/>
      <protection/>
    </xf>
    <xf numFmtId="49" fontId="3" fillId="33" borderId="16" xfId="0" applyNumberFormat="1" applyFont="1" applyFill="1" applyBorder="1" applyAlignment="1" applyProtection="1">
      <alignment horizontal="center" vertical="center" wrapText="1"/>
      <protection/>
    </xf>
    <xf numFmtId="49" fontId="13" fillId="33" borderId="0" xfId="0" applyNumberFormat="1" applyFont="1" applyFill="1" applyBorder="1" applyAlignment="1">
      <alignment horizontal="center" vertical="center"/>
    </xf>
    <xf numFmtId="2" fontId="20" fillId="33" borderId="0" xfId="0" applyNumberFormat="1" applyFont="1" applyFill="1" applyBorder="1" applyAlignment="1">
      <alignment horizontal="center" wrapText="1"/>
    </xf>
    <xf numFmtId="49" fontId="21" fillId="33" borderId="19" xfId="0" applyNumberFormat="1" applyFont="1" applyFill="1" applyBorder="1" applyAlignment="1">
      <alignment horizontal="center" vertical="center" wrapText="1"/>
    </xf>
    <xf numFmtId="49" fontId="21" fillId="33" borderId="23" xfId="0" applyNumberFormat="1" applyFont="1" applyFill="1" applyBorder="1" applyAlignment="1">
      <alignment horizontal="center" vertical="center" wrapText="1"/>
    </xf>
    <xf numFmtId="49" fontId="21" fillId="33" borderId="24" xfId="0" applyNumberFormat="1" applyFont="1" applyFill="1" applyBorder="1" applyAlignment="1">
      <alignment horizontal="center" vertical="center" wrapText="1"/>
    </xf>
    <xf numFmtId="49" fontId="21" fillId="33" borderId="21" xfId="0" applyNumberFormat="1" applyFont="1" applyFill="1" applyBorder="1" applyAlignment="1">
      <alignment horizontal="center" vertical="center" wrapText="1"/>
    </xf>
    <xf numFmtId="49" fontId="6" fillId="33" borderId="15" xfId="0" applyNumberFormat="1" applyFont="1" applyFill="1" applyBorder="1" applyAlignment="1" applyProtection="1">
      <alignment horizontal="center" vertical="center" wrapText="1"/>
      <protection/>
    </xf>
    <xf numFmtId="49" fontId="6" fillId="33" borderId="16" xfId="0" applyNumberFormat="1" applyFont="1" applyFill="1" applyBorder="1" applyAlignment="1" applyProtection="1">
      <alignment horizontal="center" vertical="center" wrapText="1"/>
      <protection/>
    </xf>
    <xf numFmtId="49" fontId="21" fillId="33" borderId="18" xfId="0" applyNumberFormat="1" applyFont="1" applyFill="1" applyBorder="1" applyAlignment="1">
      <alignment horizontal="center" vertical="center" wrapText="1"/>
    </xf>
    <xf numFmtId="49" fontId="21" fillId="33" borderId="20" xfId="0" applyNumberFormat="1" applyFont="1" applyFill="1" applyBorder="1" applyAlignment="1">
      <alignment horizontal="center" vertical="center" wrapText="1"/>
    </xf>
    <xf numFmtId="2" fontId="14" fillId="33" borderId="0" xfId="0" applyNumberFormat="1" applyFont="1" applyFill="1" applyAlignment="1">
      <alignment horizontal="right" wrapText="1"/>
    </xf>
    <xf numFmtId="49" fontId="0" fillId="33" borderId="12" xfId="0" applyNumberFormat="1" applyFont="1" applyFill="1" applyBorder="1" applyAlignment="1">
      <alignment horizontal="center"/>
    </xf>
    <xf numFmtId="49" fontId="4" fillId="33" borderId="0" xfId="0" applyNumberFormat="1" applyFont="1" applyFill="1" applyAlignment="1">
      <alignment horizontal="left"/>
    </xf>
    <xf numFmtId="49" fontId="4" fillId="33" borderId="0" xfId="0" applyNumberFormat="1" applyFont="1" applyFill="1" applyAlignment="1">
      <alignment horizontal="left" wrapText="1"/>
    </xf>
    <xf numFmtId="2" fontId="0" fillId="33" borderId="0" xfId="0" applyNumberFormat="1" applyFont="1" applyFill="1" applyAlignment="1">
      <alignment horizontal="center"/>
    </xf>
    <xf numFmtId="2" fontId="0" fillId="33" borderId="0" xfId="0" applyNumberFormat="1" applyFill="1" applyAlignment="1">
      <alignment horizontal="right"/>
    </xf>
    <xf numFmtId="2" fontId="0" fillId="33" borderId="0" xfId="0" applyNumberFormat="1" applyFont="1" applyFill="1" applyAlignment="1">
      <alignment horizontal="right"/>
    </xf>
    <xf numFmtId="2" fontId="0" fillId="33" borderId="0" xfId="0" applyNumberFormat="1" applyFill="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4" fillId="0" borderId="0" xfId="0" applyNumberFormat="1" applyFont="1" applyAlignment="1">
      <alignment horizontal="center"/>
    </xf>
    <xf numFmtId="2" fontId="20" fillId="33" borderId="0" xfId="0" applyNumberFormat="1" applyFont="1" applyFill="1" applyBorder="1" applyAlignment="1">
      <alignment horizontal="center" vertical="center"/>
    </xf>
    <xf numFmtId="49" fontId="0" fillId="33" borderId="14" xfId="0" applyNumberFormat="1" applyFont="1" applyFill="1" applyBorder="1" applyAlignment="1" applyProtection="1">
      <alignment horizontal="center" vertical="center"/>
      <protection/>
    </xf>
    <xf numFmtId="186" fontId="21" fillId="33" borderId="10" xfId="0" applyNumberFormat="1" applyFont="1" applyFill="1" applyBorder="1" applyAlignment="1" applyProtection="1">
      <alignment horizontal="center" vertical="center"/>
      <protection/>
    </xf>
    <xf numFmtId="49" fontId="11" fillId="33" borderId="16" xfId="0" applyNumberFormat="1" applyFont="1" applyFill="1" applyBorder="1" applyAlignment="1" applyProtection="1">
      <alignment horizontal="center" vertical="center" wrapText="1"/>
      <protection/>
    </xf>
    <xf numFmtId="1" fontId="59" fillId="33" borderId="10" xfId="0" applyNumberFormat="1" applyFont="1" applyFill="1" applyBorder="1" applyAlignment="1" applyProtection="1">
      <alignment horizontal="center" vertical="center"/>
      <protection/>
    </xf>
    <xf numFmtId="49" fontId="21" fillId="33" borderId="10" xfId="0" applyNumberFormat="1" applyFont="1" applyFill="1" applyBorder="1" applyAlignment="1" applyProtection="1">
      <alignment horizontal="center" vertical="center"/>
      <protection/>
    </xf>
    <xf numFmtId="49" fontId="21" fillId="33" borderId="10" xfId="0" applyNumberFormat="1" applyFont="1" applyFill="1" applyBorder="1" applyAlignment="1" applyProtection="1">
      <alignment vertical="center"/>
      <protection/>
    </xf>
    <xf numFmtId="1" fontId="21" fillId="33" borderId="10" xfId="0" applyNumberFormat="1"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1620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1620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1620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2668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2668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My%20Documents\Downloads\B&#193;O%20C&#193;O%20TH&#7888;NG%20K&#202;%20THANG%20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dmin\My%20Documents\Downloads\B&#193;O%20C&#193;O%20TH&#7888;NG%20K&#202;%20DAO%2001-20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Admin\My%20Documents\Downloads\B&#193;O%20C&#193;O%20TH&#7888;NG%20K&#202;%20HUE%2001-20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dmin\My%20Documents\Downloads\B&#193;O%20C&#193;O%20TH&#7888;NG%20K&#202;%20PHUONG%2001-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Admin\My%20Documents\Downloads\B&#193;O%20C&#193;O%20TH&#7888;NG%20K&#202;%20DIEU%2001-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7">
        <row r="12">
          <cell r="C12">
            <v>6545487</v>
          </cell>
        </row>
        <row r="13">
          <cell r="C13">
            <v>1182329</v>
          </cell>
        </row>
        <row r="18">
          <cell r="C18">
            <v>33670</v>
          </cell>
        </row>
        <row r="20">
          <cell r="C20">
            <v>5336036</v>
          </cell>
        </row>
        <row r="21">
          <cell r="C21">
            <v>59776</v>
          </cell>
        </row>
        <row r="24">
          <cell r="C24">
            <v>1274359</v>
          </cell>
        </row>
        <row r="25">
          <cell r="C25">
            <v>1023975</v>
          </cell>
        </row>
      </sheetData>
      <sheetData sheetId="19">
        <row r="12">
          <cell r="C12">
            <v>131029</v>
          </cell>
        </row>
        <row r="13">
          <cell r="C13">
            <v>86325</v>
          </cell>
        </row>
        <row r="18">
          <cell r="C18">
            <v>11534</v>
          </cell>
        </row>
        <row r="21">
          <cell r="C21">
            <v>112024</v>
          </cell>
        </row>
        <row r="22">
          <cell r="C22">
            <v>0</v>
          </cell>
        </row>
        <row r="25">
          <cell r="C25">
            <v>65532</v>
          </cell>
        </row>
        <row r="26">
          <cell r="C26">
            <v>28264</v>
          </cell>
        </row>
      </sheetData>
      <sheetData sheetId="21">
        <row r="12">
          <cell r="C12">
            <v>100</v>
          </cell>
        </row>
        <row r="13">
          <cell r="C13">
            <v>15</v>
          </cell>
        </row>
        <row r="18">
          <cell r="C18">
            <v>2</v>
          </cell>
        </row>
        <row r="20">
          <cell r="C20">
            <v>72</v>
          </cell>
        </row>
        <row r="21">
          <cell r="C21">
            <v>2</v>
          </cell>
        </row>
        <row r="24">
          <cell r="C24">
            <v>15</v>
          </cell>
        </row>
        <row r="25">
          <cell r="C25">
            <v>24</v>
          </cell>
        </row>
      </sheetData>
      <sheetData sheetId="23">
        <row r="12">
          <cell r="C12">
            <v>27</v>
          </cell>
        </row>
        <row r="13">
          <cell r="C13">
            <v>32</v>
          </cell>
        </row>
        <row r="18">
          <cell r="C18">
            <v>27</v>
          </cell>
        </row>
        <row r="20">
          <cell r="C20">
            <v>18</v>
          </cell>
        </row>
        <row r="21">
          <cell r="C21">
            <v>0</v>
          </cell>
        </row>
        <row r="24">
          <cell r="C24">
            <v>5</v>
          </cell>
        </row>
        <row r="25">
          <cell r="C25">
            <v>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7">
        <row r="12">
          <cell r="C12">
            <v>5154581</v>
          </cell>
        </row>
        <row r="13">
          <cell r="C13">
            <v>999078</v>
          </cell>
        </row>
        <row r="18">
          <cell r="C18">
            <v>28675</v>
          </cell>
        </row>
        <row r="20">
          <cell r="C20">
            <v>5266071</v>
          </cell>
        </row>
        <row r="21">
          <cell r="C21">
            <v>136034</v>
          </cell>
        </row>
        <row r="24">
          <cell r="C24">
            <v>722879</v>
          </cell>
        </row>
        <row r="25">
          <cell r="C25">
            <v>0</v>
          </cell>
        </row>
      </sheetData>
      <sheetData sheetId="19">
        <row r="12">
          <cell r="C12">
            <v>96659</v>
          </cell>
        </row>
        <row r="13">
          <cell r="C13">
            <v>18537</v>
          </cell>
        </row>
        <row r="18">
          <cell r="C18">
            <v>13722</v>
          </cell>
        </row>
        <row r="21">
          <cell r="C21">
            <v>55505</v>
          </cell>
        </row>
        <row r="22">
          <cell r="C22">
            <v>0</v>
          </cell>
        </row>
        <row r="25">
          <cell r="C25">
            <v>4951</v>
          </cell>
        </row>
        <row r="26">
          <cell r="C26">
            <v>41018</v>
          </cell>
        </row>
      </sheetData>
      <sheetData sheetId="21">
        <row r="12">
          <cell r="C12">
            <v>240</v>
          </cell>
        </row>
        <row r="13">
          <cell r="C13">
            <v>17</v>
          </cell>
        </row>
        <row r="18">
          <cell r="C18">
            <v>0</v>
          </cell>
        </row>
        <row r="20">
          <cell r="C20">
            <v>221</v>
          </cell>
        </row>
        <row r="21">
          <cell r="C21">
            <v>26</v>
          </cell>
        </row>
        <row r="24">
          <cell r="C24">
            <v>10</v>
          </cell>
        </row>
        <row r="25">
          <cell r="C25">
            <v>0</v>
          </cell>
        </row>
      </sheetData>
      <sheetData sheetId="23">
        <row r="12">
          <cell r="C12">
            <v>75</v>
          </cell>
        </row>
        <row r="13">
          <cell r="C13">
            <v>33</v>
          </cell>
        </row>
        <row r="18">
          <cell r="C18">
            <v>31</v>
          </cell>
        </row>
        <row r="20">
          <cell r="C20">
            <v>56</v>
          </cell>
        </row>
        <row r="21">
          <cell r="C21">
            <v>0</v>
          </cell>
        </row>
        <row r="24">
          <cell r="C24">
            <v>3</v>
          </cell>
        </row>
        <row r="25">
          <cell r="C25">
            <v>18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 val="Sheet1"/>
    </sheetNames>
    <sheetDataSet>
      <sheetData sheetId="17">
        <row r="12">
          <cell r="C12">
            <v>1382782</v>
          </cell>
        </row>
        <row r="13">
          <cell r="C13">
            <v>337236</v>
          </cell>
        </row>
        <row r="14">
          <cell r="C14">
            <v>70000</v>
          </cell>
        </row>
        <row r="18">
          <cell r="C18">
            <v>13451</v>
          </cell>
        </row>
        <row r="20">
          <cell r="C20">
            <v>73421</v>
          </cell>
        </row>
        <row r="21">
          <cell r="C21">
            <v>1100308</v>
          </cell>
        </row>
        <row r="24">
          <cell r="C24">
            <v>246585</v>
          </cell>
        </row>
        <row r="25">
          <cell r="C25">
            <v>216253</v>
          </cell>
        </row>
      </sheetData>
      <sheetData sheetId="19">
        <row r="12">
          <cell r="C12">
            <v>90551</v>
          </cell>
        </row>
        <row r="13">
          <cell r="C13">
            <v>15348</v>
          </cell>
        </row>
        <row r="14">
          <cell r="C14">
            <v>3500</v>
          </cell>
        </row>
        <row r="18">
          <cell r="C18">
            <v>11508</v>
          </cell>
        </row>
        <row r="21">
          <cell r="C21">
            <v>705</v>
          </cell>
        </row>
        <row r="22">
          <cell r="C22">
            <v>2862</v>
          </cell>
        </row>
        <row r="25">
          <cell r="C25">
            <v>340</v>
          </cell>
        </row>
        <row r="26">
          <cell r="C26">
            <v>86984</v>
          </cell>
        </row>
      </sheetData>
      <sheetData sheetId="21">
        <row r="12">
          <cell r="C12">
            <v>42</v>
          </cell>
        </row>
        <row r="13">
          <cell r="C13">
            <v>11</v>
          </cell>
        </row>
        <row r="14">
          <cell r="C14">
            <v>2</v>
          </cell>
        </row>
        <row r="18">
          <cell r="C18">
            <v>1</v>
          </cell>
        </row>
        <row r="20">
          <cell r="C20">
            <v>7</v>
          </cell>
        </row>
        <row r="21">
          <cell r="C21">
            <v>32</v>
          </cell>
        </row>
        <row r="24">
          <cell r="C24">
            <v>7</v>
          </cell>
        </row>
        <row r="25">
          <cell r="C25">
            <v>4</v>
          </cell>
        </row>
      </sheetData>
      <sheetData sheetId="23">
        <row r="12">
          <cell r="C12">
            <v>10</v>
          </cell>
        </row>
        <row r="13">
          <cell r="C13">
            <v>13</v>
          </cell>
        </row>
        <row r="14">
          <cell r="C14">
            <v>0</v>
          </cell>
        </row>
        <row r="18">
          <cell r="C18">
            <v>10</v>
          </cell>
        </row>
        <row r="20">
          <cell r="C20">
            <v>1</v>
          </cell>
        </row>
        <row r="21">
          <cell r="C21">
            <v>1</v>
          </cell>
        </row>
        <row r="24">
          <cell r="C24">
            <v>3</v>
          </cell>
        </row>
        <row r="25">
          <cell r="C25">
            <v>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7">
        <row r="12">
          <cell r="C12">
            <v>3119522</v>
          </cell>
        </row>
        <row r="13">
          <cell r="C13">
            <v>386068</v>
          </cell>
        </row>
        <row r="18">
          <cell r="C18">
            <v>77522</v>
          </cell>
        </row>
        <row r="20">
          <cell r="C20">
            <v>2545701</v>
          </cell>
        </row>
        <row r="21">
          <cell r="C21">
            <v>581652</v>
          </cell>
        </row>
        <row r="24">
          <cell r="C24">
            <v>300715</v>
          </cell>
        </row>
        <row r="25">
          <cell r="C25">
            <v>0</v>
          </cell>
        </row>
      </sheetData>
      <sheetData sheetId="19">
        <row r="12">
          <cell r="C12">
            <v>74004</v>
          </cell>
        </row>
        <row r="13">
          <cell r="C13">
            <v>13782</v>
          </cell>
        </row>
        <row r="18">
          <cell r="C18">
            <v>15605</v>
          </cell>
        </row>
        <row r="21">
          <cell r="C21">
            <v>35680</v>
          </cell>
        </row>
        <row r="22">
          <cell r="C22">
            <v>0</v>
          </cell>
        </row>
        <row r="25">
          <cell r="C25">
            <v>0</v>
          </cell>
        </row>
        <row r="26">
          <cell r="C26">
            <v>36501</v>
          </cell>
        </row>
      </sheetData>
      <sheetData sheetId="21">
        <row r="12">
          <cell r="C12">
            <v>186</v>
          </cell>
        </row>
        <row r="13">
          <cell r="C13">
            <v>23</v>
          </cell>
        </row>
        <row r="18">
          <cell r="C18">
            <v>2</v>
          </cell>
        </row>
        <row r="20">
          <cell r="C20">
            <v>99</v>
          </cell>
        </row>
        <row r="21">
          <cell r="C21">
            <v>92</v>
          </cell>
        </row>
        <row r="24">
          <cell r="C24">
            <v>16</v>
          </cell>
        </row>
        <row r="25">
          <cell r="C25">
            <v>0</v>
          </cell>
        </row>
      </sheetData>
      <sheetData sheetId="23">
        <row r="12">
          <cell r="C12">
            <v>25</v>
          </cell>
        </row>
        <row r="13">
          <cell r="C13">
            <v>43</v>
          </cell>
        </row>
        <row r="18">
          <cell r="C18">
            <v>44</v>
          </cell>
        </row>
        <row r="20">
          <cell r="C20">
            <v>15</v>
          </cell>
        </row>
        <row r="21">
          <cell r="C21">
            <v>0</v>
          </cell>
        </row>
        <row r="24">
          <cell r="C24">
            <v>0</v>
          </cell>
        </row>
        <row r="25">
          <cell r="C25">
            <v>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7">
        <row r="12">
          <cell r="C12">
            <v>3286096</v>
          </cell>
        </row>
        <row r="13">
          <cell r="C13">
            <v>1758101</v>
          </cell>
        </row>
        <row r="18">
          <cell r="C18">
            <v>28445</v>
          </cell>
        </row>
        <row r="20">
          <cell r="C20">
            <v>3845487</v>
          </cell>
        </row>
        <row r="24">
          <cell r="C24">
            <v>379142</v>
          </cell>
        </row>
        <row r="25">
          <cell r="C25">
            <v>791123</v>
          </cell>
        </row>
      </sheetData>
      <sheetData sheetId="19">
        <row r="12">
          <cell r="C12">
            <v>75113</v>
          </cell>
        </row>
        <row r="13">
          <cell r="C13">
            <v>96613</v>
          </cell>
        </row>
        <row r="18">
          <cell r="C18">
            <v>17185</v>
          </cell>
        </row>
        <row r="21">
          <cell r="C21">
            <v>131419</v>
          </cell>
        </row>
        <row r="25">
          <cell r="C25">
            <v>12478</v>
          </cell>
        </row>
        <row r="26">
          <cell r="C26">
            <v>10644</v>
          </cell>
        </row>
      </sheetData>
      <sheetData sheetId="21">
        <row r="12">
          <cell r="C12">
            <v>20</v>
          </cell>
        </row>
        <row r="13">
          <cell r="C13">
            <v>12</v>
          </cell>
        </row>
        <row r="18">
          <cell r="C18">
            <v>0</v>
          </cell>
        </row>
        <row r="20">
          <cell r="C20">
            <v>22</v>
          </cell>
        </row>
        <row r="24">
          <cell r="C24">
            <v>8</v>
          </cell>
        </row>
        <row r="25">
          <cell r="C25">
            <v>2</v>
          </cell>
        </row>
      </sheetData>
      <sheetData sheetId="23">
        <row r="12">
          <cell r="C12">
            <v>23</v>
          </cell>
        </row>
        <row r="13">
          <cell r="C13">
            <v>28</v>
          </cell>
        </row>
        <row r="18">
          <cell r="C18">
            <v>21</v>
          </cell>
        </row>
        <row r="20">
          <cell r="C20">
            <v>14</v>
          </cell>
        </row>
        <row r="24">
          <cell r="C24">
            <v>4</v>
          </cell>
        </row>
        <row r="25">
          <cell r="C25">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83" t="s">
        <v>13</v>
      </c>
      <c r="B1" s="83"/>
      <c r="C1" s="80" t="s">
        <v>49</v>
      </c>
      <c r="D1" s="80"/>
      <c r="E1" s="80"/>
      <c r="F1" s="84" t="s">
        <v>45</v>
      </c>
      <c r="G1" s="84"/>
      <c r="H1" s="84"/>
    </row>
    <row r="2" spans="1:8" ht="33.75" customHeight="1">
      <c r="A2" s="85" t="s">
        <v>52</v>
      </c>
      <c r="B2" s="85"/>
      <c r="C2" s="80"/>
      <c r="D2" s="80"/>
      <c r="E2" s="80"/>
      <c r="F2" s="77" t="s">
        <v>46</v>
      </c>
      <c r="G2" s="77"/>
      <c r="H2" s="77"/>
    </row>
    <row r="3" spans="1:8" ht="19.5" customHeight="1">
      <c r="A3" s="4" t="s">
        <v>40</v>
      </c>
      <c r="B3" s="4"/>
      <c r="C3" s="22"/>
      <c r="D3" s="22"/>
      <c r="E3" s="22"/>
      <c r="F3" s="77" t="s">
        <v>47</v>
      </c>
      <c r="G3" s="77"/>
      <c r="H3" s="77"/>
    </row>
    <row r="4" spans="1:8" s="5" customFormat="1" ht="19.5" customHeight="1">
      <c r="A4" s="4"/>
      <c r="B4" s="4"/>
      <c r="D4" s="6"/>
      <c r="F4" s="7" t="s">
        <v>48</v>
      </c>
      <c r="G4" s="7"/>
      <c r="H4" s="7"/>
    </row>
    <row r="5" spans="1:8" s="21" customFormat="1" ht="36" customHeight="1">
      <c r="A5" s="96" t="s">
        <v>36</v>
      </c>
      <c r="B5" s="97"/>
      <c r="C5" s="100" t="s">
        <v>43</v>
      </c>
      <c r="D5" s="101"/>
      <c r="E5" s="102" t="s">
        <v>42</v>
      </c>
      <c r="F5" s="102"/>
      <c r="G5" s="102"/>
      <c r="H5" s="79"/>
    </row>
    <row r="6" spans="1:8" s="21" customFormat="1" ht="20.25" customHeight="1">
      <c r="A6" s="98"/>
      <c r="B6" s="99"/>
      <c r="C6" s="81" t="s">
        <v>2</v>
      </c>
      <c r="D6" s="81" t="s">
        <v>50</v>
      </c>
      <c r="E6" s="78" t="s">
        <v>44</v>
      </c>
      <c r="F6" s="79"/>
      <c r="G6" s="78" t="s">
        <v>51</v>
      </c>
      <c r="H6" s="79"/>
    </row>
    <row r="7" spans="1:8" s="21" customFormat="1" ht="52.5" customHeight="1">
      <c r="A7" s="98"/>
      <c r="B7" s="99"/>
      <c r="C7" s="82"/>
      <c r="D7" s="82"/>
      <c r="E7" s="3" t="s">
        <v>2</v>
      </c>
      <c r="F7" s="3" t="s">
        <v>6</v>
      </c>
      <c r="G7" s="3" t="s">
        <v>2</v>
      </c>
      <c r="H7" s="3" t="s">
        <v>6</v>
      </c>
    </row>
    <row r="8" spans="1:8" ht="15" customHeight="1">
      <c r="A8" s="87" t="s">
        <v>4</v>
      </c>
      <c r="B8" s="88"/>
      <c r="C8" s="8">
        <v>1</v>
      </c>
      <c r="D8" s="8" t="s">
        <v>25</v>
      </c>
      <c r="E8" s="8" t="s">
        <v>26</v>
      </c>
      <c r="F8" s="8" t="s">
        <v>37</v>
      </c>
      <c r="G8" s="8" t="s">
        <v>38</v>
      </c>
      <c r="H8" s="8" t="s">
        <v>39</v>
      </c>
    </row>
    <row r="9" spans="1:8" ht="26.25" customHeight="1">
      <c r="A9" s="89" t="s">
        <v>18</v>
      </c>
      <c r="B9" s="90"/>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24</v>
      </c>
      <c r="B12" s="2" t="s">
        <v>9</v>
      </c>
      <c r="C12" s="2"/>
      <c r="D12" s="11"/>
      <c r="E12" s="11"/>
      <c r="F12" s="11"/>
      <c r="G12" s="11"/>
      <c r="H12" s="11"/>
    </row>
    <row r="13" spans="1:8" ht="24.75" customHeight="1">
      <c r="A13" s="14" t="s">
        <v>25</v>
      </c>
      <c r="B13" s="2" t="s">
        <v>9</v>
      </c>
      <c r="C13" s="2"/>
      <c r="D13" s="11"/>
      <c r="E13" s="11"/>
      <c r="F13" s="11"/>
      <c r="G13" s="11"/>
      <c r="H13" s="11"/>
    </row>
    <row r="14" spans="1:8" ht="24.75" customHeight="1">
      <c r="A14" s="14" t="s">
        <v>26</v>
      </c>
      <c r="B14" s="2" t="s">
        <v>9</v>
      </c>
      <c r="C14" s="2"/>
      <c r="D14" s="11"/>
      <c r="E14" s="11"/>
      <c r="F14" s="11"/>
      <c r="G14" s="11"/>
      <c r="H14" s="11"/>
    </row>
    <row r="15" spans="1:8" ht="24.75" customHeight="1">
      <c r="A15" s="14" t="s">
        <v>10</v>
      </c>
      <c r="B15" s="23" t="s">
        <v>10</v>
      </c>
      <c r="C15" s="15"/>
      <c r="D15" s="16"/>
      <c r="E15" s="16"/>
      <c r="F15" s="16"/>
      <c r="G15" s="16"/>
      <c r="H15" s="16"/>
    </row>
    <row r="16" spans="2:8" ht="16.5" customHeight="1">
      <c r="B16" s="91" t="s">
        <v>35</v>
      </c>
      <c r="C16" s="91"/>
      <c r="D16" s="24"/>
      <c r="E16" s="93" t="s">
        <v>11</v>
      </c>
      <c r="F16" s="93"/>
      <c r="G16" s="93"/>
      <c r="H16" s="93"/>
    </row>
    <row r="17" spans="2:8" ht="15.75" customHeight="1">
      <c r="B17" s="91"/>
      <c r="C17" s="91"/>
      <c r="D17" s="24"/>
      <c r="E17" s="94" t="s">
        <v>20</v>
      </c>
      <c r="F17" s="94"/>
      <c r="G17" s="94"/>
      <c r="H17" s="94"/>
    </row>
    <row r="18" spans="2:8" s="25" customFormat="1" ht="15.75" customHeight="1">
      <c r="B18" s="91"/>
      <c r="C18" s="91"/>
      <c r="D18" s="26"/>
      <c r="E18" s="95" t="s">
        <v>34</v>
      </c>
      <c r="F18" s="95"/>
      <c r="G18" s="95"/>
      <c r="H18" s="95"/>
    </row>
    <row r="20" ht="15.75">
      <c r="B20" s="17"/>
    </row>
    <row r="22" ht="15.75" hidden="1">
      <c r="A22" s="18" t="s">
        <v>22</v>
      </c>
    </row>
    <row r="23" spans="1:3" ht="15.75" hidden="1">
      <c r="A23" s="19"/>
      <c r="B23" s="92" t="s">
        <v>30</v>
      </c>
      <c r="C23" s="92"/>
    </row>
    <row r="24" spans="1:8" ht="15.75" customHeight="1" hidden="1">
      <c r="A24" s="20" t="s">
        <v>12</v>
      </c>
      <c r="B24" s="86" t="s">
        <v>32</v>
      </c>
      <c r="C24" s="86"/>
      <c r="D24" s="20"/>
      <c r="E24" s="20"/>
      <c r="F24" s="20"/>
      <c r="G24" s="20"/>
      <c r="H24" s="20"/>
    </row>
    <row r="25" spans="1:8" ht="15" customHeight="1" hidden="1">
      <c r="A25" s="20"/>
      <c r="B25" s="86" t="s">
        <v>33</v>
      </c>
      <c r="C25" s="86"/>
      <c r="D25" s="86"/>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4"/>
  </sheetPr>
  <dimension ref="A1:AD27"/>
  <sheetViews>
    <sheetView tabSelected="1" zoomScalePageLayoutView="0" workbookViewId="0" topLeftCell="E10">
      <selection activeCell="M21" sqref="M21:T21"/>
    </sheetView>
  </sheetViews>
  <sheetFormatPr defaultColWidth="9.00390625" defaultRowHeight="15.75"/>
  <cols>
    <col min="1" max="1" width="3.50390625" style="31" customWidth="1"/>
    <col min="2" max="2" width="11.75390625" style="31" customWidth="1"/>
    <col min="3" max="3" width="10.875" style="31" customWidth="1"/>
    <col min="4" max="4" width="9.125" style="31" customWidth="1"/>
    <col min="5" max="5" width="8.125" style="31" customWidth="1"/>
    <col min="6" max="6" width="7.625" style="31" customWidth="1"/>
    <col min="7" max="7" width="6.50390625" style="31" customWidth="1"/>
    <col min="8" max="8" width="8.75390625" style="31" customWidth="1"/>
    <col min="9" max="9" width="8.625" style="31" customWidth="1"/>
    <col min="10" max="12" width="6.875" style="31" customWidth="1"/>
    <col min="13" max="13" width="7.50390625" style="31" customWidth="1"/>
    <col min="14" max="14" width="8.125" style="31" customWidth="1"/>
    <col min="15" max="15" width="4.875" style="31" customWidth="1"/>
    <col min="16" max="16" width="5.00390625" style="31" customWidth="1"/>
    <col min="17" max="17" width="7.00390625" style="31" customWidth="1"/>
    <col min="18" max="19" width="7.875" style="31" customWidth="1"/>
    <col min="20" max="20" width="5.875" style="31" customWidth="1"/>
    <col min="21" max="16384" width="9.00390625" style="31" customWidth="1"/>
  </cols>
  <sheetData>
    <row r="1" spans="1:21" ht="20.25" customHeight="1">
      <c r="A1" s="34" t="s">
        <v>15</v>
      </c>
      <c r="B1" s="34"/>
      <c r="C1" s="34"/>
      <c r="E1" s="103" t="s">
        <v>73</v>
      </c>
      <c r="F1" s="103"/>
      <c r="G1" s="103"/>
      <c r="H1" s="103"/>
      <c r="I1" s="103"/>
      <c r="J1" s="103"/>
      <c r="K1" s="103"/>
      <c r="L1" s="103"/>
      <c r="M1" s="103"/>
      <c r="N1" s="103"/>
      <c r="O1" s="103"/>
      <c r="P1" s="103"/>
      <c r="Q1" s="118" t="s">
        <v>89</v>
      </c>
      <c r="R1" s="119"/>
      <c r="S1" s="119"/>
      <c r="T1" s="68"/>
      <c r="U1" s="33"/>
    </row>
    <row r="2" spans="1:21" ht="17.25" customHeight="1">
      <c r="A2" s="120" t="s">
        <v>76</v>
      </c>
      <c r="B2" s="120"/>
      <c r="C2" s="120"/>
      <c r="D2" s="120"/>
      <c r="E2" s="134" t="s">
        <v>19</v>
      </c>
      <c r="F2" s="134"/>
      <c r="G2" s="134"/>
      <c r="H2" s="134"/>
      <c r="I2" s="134"/>
      <c r="J2" s="134"/>
      <c r="K2" s="134"/>
      <c r="L2" s="134"/>
      <c r="M2" s="134"/>
      <c r="N2" s="134"/>
      <c r="O2" s="134"/>
      <c r="P2" s="134"/>
      <c r="Q2" s="67" t="s">
        <v>90</v>
      </c>
      <c r="R2" s="67"/>
      <c r="S2" s="67"/>
      <c r="T2" s="69"/>
      <c r="U2" s="41"/>
    </row>
    <row r="3" spans="1:21" ht="14.25" customHeight="1">
      <c r="A3" s="120" t="s">
        <v>77</v>
      </c>
      <c r="B3" s="120"/>
      <c r="C3" s="120"/>
      <c r="D3" s="152" t="e">
        <f>#REF!</f>
        <v>#REF!</v>
      </c>
      <c r="E3" s="152"/>
      <c r="F3" s="152"/>
      <c r="G3" s="152"/>
      <c r="H3" s="152"/>
      <c r="I3" s="152"/>
      <c r="J3" s="152"/>
      <c r="K3" s="152"/>
      <c r="L3" s="52"/>
      <c r="M3" s="52"/>
      <c r="N3" s="52"/>
      <c r="O3" s="52"/>
      <c r="P3" s="52"/>
      <c r="Q3" s="118" t="s">
        <v>88</v>
      </c>
      <c r="R3" s="119"/>
      <c r="S3" s="119"/>
      <c r="T3" s="68"/>
      <c r="U3" s="36"/>
    </row>
    <row r="4" spans="1:21" ht="14.25" customHeight="1">
      <c r="A4" s="34" t="s">
        <v>60</v>
      </c>
      <c r="B4" s="34"/>
      <c r="C4" s="34"/>
      <c r="D4" s="34"/>
      <c r="E4" s="34"/>
      <c r="F4" s="34"/>
      <c r="G4" s="34"/>
      <c r="H4" s="34"/>
      <c r="I4" s="34"/>
      <c r="J4" s="34"/>
      <c r="K4" s="34"/>
      <c r="L4" s="34"/>
      <c r="M4" s="34"/>
      <c r="N4" s="34"/>
      <c r="O4" s="47"/>
      <c r="P4" s="47"/>
      <c r="Q4" s="67" t="s">
        <v>87</v>
      </c>
      <c r="R4" s="67"/>
      <c r="S4" s="67"/>
      <c r="T4" s="69"/>
      <c r="U4" s="41"/>
    </row>
    <row r="5" spans="2:21" ht="25.5" customHeight="1">
      <c r="B5" s="48"/>
      <c r="C5" s="48"/>
      <c r="Q5" s="153" t="s">
        <v>58</v>
      </c>
      <c r="R5" s="153"/>
      <c r="S5" s="153"/>
      <c r="T5" s="153"/>
      <c r="U5" s="33"/>
    </row>
    <row r="6" spans="1:20" ht="22.5" customHeight="1">
      <c r="A6" s="121" t="s">
        <v>36</v>
      </c>
      <c r="B6" s="122"/>
      <c r="C6" s="137" t="s">
        <v>61</v>
      </c>
      <c r="D6" s="138"/>
      <c r="E6" s="139"/>
      <c r="F6" s="150" t="s">
        <v>53</v>
      </c>
      <c r="G6" s="109" t="s">
        <v>62</v>
      </c>
      <c r="H6" s="131" t="s">
        <v>54</v>
      </c>
      <c r="I6" s="132"/>
      <c r="J6" s="132"/>
      <c r="K6" s="132"/>
      <c r="L6" s="132"/>
      <c r="M6" s="132"/>
      <c r="N6" s="132"/>
      <c r="O6" s="132"/>
      <c r="P6" s="132"/>
      <c r="Q6" s="132"/>
      <c r="R6" s="133"/>
      <c r="S6" s="127" t="s">
        <v>63</v>
      </c>
      <c r="T6" s="106" t="s">
        <v>74</v>
      </c>
    </row>
    <row r="7" spans="1:30" s="43" customFormat="1" ht="16.5" customHeight="1">
      <c r="A7" s="123"/>
      <c r="B7" s="124"/>
      <c r="C7" s="127" t="s">
        <v>23</v>
      </c>
      <c r="D7" s="112" t="s">
        <v>5</v>
      </c>
      <c r="E7" s="144"/>
      <c r="F7" s="151"/>
      <c r="G7" s="110"/>
      <c r="H7" s="109" t="s">
        <v>17</v>
      </c>
      <c r="I7" s="112" t="s">
        <v>55</v>
      </c>
      <c r="J7" s="113"/>
      <c r="K7" s="113"/>
      <c r="L7" s="113"/>
      <c r="M7" s="113"/>
      <c r="N7" s="113"/>
      <c r="O7" s="113"/>
      <c r="P7" s="113"/>
      <c r="Q7" s="114"/>
      <c r="R7" s="144" t="s">
        <v>65</v>
      </c>
      <c r="S7" s="110"/>
      <c r="T7" s="107"/>
      <c r="U7" s="36"/>
      <c r="V7" s="36"/>
      <c r="W7" s="36"/>
      <c r="X7" s="36"/>
      <c r="Y7" s="36"/>
      <c r="Z7" s="36"/>
      <c r="AA7" s="36"/>
      <c r="AB7" s="36"/>
      <c r="AC7" s="36"/>
      <c r="AD7" s="36"/>
    </row>
    <row r="8" spans="1:20" ht="15.75" customHeight="1">
      <c r="A8" s="123"/>
      <c r="B8" s="124"/>
      <c r="C8" s="110"/>
      <c r="D8" s="145"/>
      <c r="E8" s="146"/>
      <c r="F8" s="151"/>
      <c r="G8" s="110"/>
      <c r="H8" s="110"/>
      <c r="I8" s="109" t="s">
        <v>17</v>
      </c>
      <c r="J8" s="115" t="s">
        <v>5</v>
      </c>
      <c r="K8" s="116"/>
      <c r="L8" s="116"/>
      <c r="M8" s="116"/>
      <c r="N8" s="116"/>
      <c r="O8" s="116"/>
      <c r="P8" s="116"/>
      <c r="Q8" s="117"/>
      <c r="R8" s="147"/>
      <c r="S8" s="110"/>
      <c r="T8" s="107"/>
    </row>
    <row r="9" spans="1:20" ht="15.75" customHeight="1">
      <c r="A9" s="123"/>
      <c r="B9" s="124"/>
      <c r="C9" s="110"/>
      <c r="D9" s="127" t="s">
        <v>66</v>
      </c>
      <c r="E9" s="127" t="s">
        <v>67</v>
      </c>
      <c r="F9" s="151"/>
      <c r="G9" s="110"/>
      <c r="H9" s="110"/>
      <c r="I9" s="110"/>
      <c r="J9" s="117" t="s">
        <v>68</v>
      </c>
      <c r="K9" s="130" t="s">
        <v>69</v>
      </c>
      <c r="L9" s="127" t="s">
        <v>59</v>
      </c>
      <c r="M9" s="129" t="s">
        <v>56</v>
      </c>
      <c r="N9" s="109" t="s">
        <v>70</v>
      </c>
      <c r="O9" s="109" t="s">
        <v>57</v>
      </c>
      <c r="P9" s="109" t="s">
        <v>71</v>
      </c>
      <c r="Q9" s="109" t="s">
        <v>72</v>
      </c>
      <c r="R9" s="147"/>
      <c r="S9" s="110"/>
      <c r="T9" s="107"/>
    </row>
    <row r="10" spans="1:20" ht="106.5" customHeight="1">
      <c r="A10" s="125"/>
      <c r="B10" s="126"/>
      <c r="C10" s="111"/>
      <c r="D10" s="111"/>
      <c r="E10" s="111"/>
      <c r="F10" s="145"/>
      <c r="G10" s="111"/>
      <c r="H10" s="111"/>
      <c r="I10" s="111"/>
      <c r="J10" s="117"/>
      <c r="K10" s="130"/>
      <c r="L10" s="128"/>
      <c r="M10" s="129"/>
      <c r="N10" s="111"/>
      <c r="O10" s="111" t="s">
        <v>57</v>
      </c>
      <c r="P10" s="111" t="s">
        <v>71</v>
      </c>
      <c r="Q10" s="111" t="s">
        <v>72</v>
      </c>
      <c r="R10" s="146"/>
      <c r="S10" s="111"/>
      <c r="T10" s="108"/>
    </row>
    <row r="11" spans="1:20" ht="19.5" customHeight="1">
      <c r="A11" s="148" t="s">
        <v>4</v>
      </c>
      <c r="B11" s="149"/>
      <c r="C11" s="49">
        <v>1</v>
      </c>
      <c r="D11" s="49">
        <v>2</v>
      </c>
      <c r="E11" s="49">
        <v>3</v>
      </c>
      <c r="F11" s="49">
        <v>4</v>
      </c>
      <c r="G11" s="49">
        <v>5</v>
      </c>
      <c r="H11" s="49">
        <v>6</v>
      </c>
      <c r="I11" s="49">
        <v>7</v>
      </c>
      <c r="J11" s="49">
        <v>8</v>
      </c>
      <c r="K11" s="49">
        <v>9</v>
      </c>
      <c r="L11" s="49">
        <v>10</v>
      </c>
      <c r="M11" s="49">
        <v>11</v>
      </c>
      <c r="N11" s="49">
        <v>12</v>
      </c>
      <c r="O11" s="49">
        <v>13</v>
      </c>
      <c r="P11" s="49">
        <v>14</v>
      </c>
      <c r="Q11" s="49">
        <v>15</v>
      </c>
      <c r="R11" s="49">
        <v>16</v>
      </c>
      <c r="S11" s="49">
        <v>17</v>
      </c>
      <c r="T11" s="49">
        <v>18</v>
      </c>
    </row>
    <row r="12" spans="1:20" ht="18.75" customHeight="1">
      <c r="A12" s="140" t="s">
        <v>16</v>
      </c>
      <c r="B12" s="141"/>
      <c r="C12" s="72">
        <f>D12+E12</f>
        <v>24849241</v>
      </c>
      <c r="D12" s="72">
        <f>D14+D15+D16+D17+D18</f>
        <v>19955824</v>
      </c>
      <c r="E12" s="72">
        <f aca="true" t="shared" si="0" ref="E12:S12">E14+E15+E16+E17+E18</f>
        <v>4893417</v>
      </c>
      <c r="F12" s="72">
        <f t="shared" si="0"/>
        <v>73500</v>
      </c>
      <c r="G12" s="72">
        <f t="shared" si="0"/>
        <v>0</v>
      </c>
      <c r="H12" s="72">
        <f aca="true" t="shared" si="1" ref="H12:H18">I12+R12</f>
        <v>24775741</v>
      </c>
      <c r="I12" s="72">
        <f aca="true" t="shared" si="2" ref="I12:I18">J12+K12+L12+M12+N12+O12+P12+Q12</f>
        <v>22540979</v>
      </c>
      <c r="J12" s="72">
        <f t="shared" si="0"/>
        <v>251317</v>
      </c>
      <c r="K12" s="72">
        <f t="shared" si="0"/>
        <v>0</v>
      </c>
      <c r="L12" s="72">
        <f t="shared" si="0"/>
        <v>0</v>
      </c>
      <c r="M12" s="72">
        <f t="shared" si="0"/>
        <v>17402049</v>
      </c>
      <c r="N12" s="72">
        <f t="shared" si="0"/>
        <v>1880632</v>
      </c>
      <c r="O12" s="72">
        <f t="shared" si="0"/>
        <v>0</v>
      </c>
      <c r="P12" s="72">
        <f t="shared" si="0"/>
        <v>0</v>
      </c>
      <c r="Q12" s="72">
        <f t="shared" si="0"/>
        <v>3006981</v>
      </c>
      <c r="R12" s="72">
        <f t="shared" si="0"/>
        <v>2234762</v>
      </c>
      <c r="S12" s="72">
        <f t="shared" si="0"/>
        <v>24524424</v>
      </c>
      <c r="T12" s="70">
        <f>((J12+K12+L12)/I12)*100</f>
        <v>1.1149338278519314</v>
      </c>
    </row>
    <row r="13" spans="1:20" ht="30.75" customHeight="1">
      <c r="A13" s="37" t="s">
        <v>0</v>
      </c>
      <c r="B13" s="53" t="s">
        <v>81</v>
      </c>
      <c r="C13" s="72"/>
      <c r="D13" s="73"/>
      <c r="E13" s="73"/>
      <c r="F13" s="73"/>
      <c r="G13" s="73"/>
      <c r="H13" s="72"/>
      <c r="I13" s="72"/>
      <c r="J13" s="73"/>
      <c r="K13" s="73"/>
      <c r="L13" s="73"/>
      <c r="M13" s="73"/>
      <c r="N13" s="73"/>
      <c r="O13" s="73"/>
      <c r="P13" s="73"/>
      <c r="Q13" s="74"/>
      <c r="R13" s="75"/>
      <c r="S13" s="75"/>
      <c r="T13" s="70"/>
    </row>
    <row r="14" spans="1:20" ht="27" customHeight="1">
      <c r="A14" s="38" t="s">
        <v>24</v>
      </c>
      <c r="B14" s="39" t="s">
        <v>84</v>
      </c>
      <c r="C14" s="72">
        <f>D14+E14</f>
        <v>5215923</v>
      </c>
      <c r="D14" s="73">
        <f>'[5]Về tiền chủ động Mẫu 03.THA'!$C$12+'[5]Về tiền theo đơn Mau 04.THA'!$C$12</f>
        <v>3361209</v>
      </c>
      <c r="E14" s="73">
        <f>'[5]Về tiền chủ động Mẫu 03.THA'!$C$13+'[5]Về tiền theo đơn Mau 04.THA'!$C$13</f>
        <v>1854714</v>
      </c>
      <c r="F14" s="165">
        <v>0</v>
      </c>
      <c r="G14" s="165">
        <v>0</v>
      </c>
      <c r="H14" s="72">
        <f t="shared" si="1"/>
        <v>5215923</v>
      </c>
      <c r="I14" s="72">
        <f t="shared" si="2"/>
        <v>4414156</v>
      </c>
      <c r="J14" s="73">
        <f>'[5]Về tiền chủ động Mẫu 03.THA'!$C$18+'[5]Về tiền theo đơn Mau 04.THA'!$C$18</f>
        <v>45630</v>
      </c>
      <c r="K14" s="165">
        <v>0</v>
      </c>
      <c r="L14" s="165">
        <v>0</v>
      </c>
      <c r="M14" s="73">
        <f>'[5]Về tiền chủ động Mẫu 03.THA'!$C$21+'[5]Về tiền theo đơn Mau 04.THA'!$C$20</f>
        <v>3976906</v>
      </c>
      <c r="N14" s="165">
        <v>0</v>
      </c>
      <c r="O14" s="165">
        <v>0</v>
      </c>
      <c r="P14" s="165">
        <v>0</v>
      </c>
      <c r="Q14" s="73">
        <f>'[5]Về tiền chủ động Mẫu 03.THA'!$C$25+'[5]Về tiền theo đơn Mau 04.THA'!$C$24</f>
        <v>391620</v>
      </c>
      <c r="R14" s="73">
        <f>'[5]Về tiền chủ động Mẫu 03.THA'!$C$26+'[5]Về tiền theo đơn Mau 04.THA'!$C$25</f>
        <v>801767</v>
      </c>
      <c r="S14" s="75">
        <f>R14+Q14+P14+O14+N14+M14</f>
        <v>5170293</v>
      </c>
      <c r="T14" s="70">
        <f>((J14+K14+L14)/I14)*100</f>
        <v>1.0337196963587152</v>
      </c>
    </row>
    <row r="15" spans="1:20" ht="26.25" customHeight="1">
      <c r="A15" s="38" t="s">
        <v>25</v>
      </c>
      <c r="B15" s="39" t="s">
        <v>85</v>
      </c>
      <c r="C15" s="72">
        <f>D15+E15</f>
        <v>6268855</v>
      </c>
      <c r="D15" s="73">
        <f>'[2]Về tiền chủ động Mẫu 03.THA'!$C$12+'[2]Về tiền theo đơn Mau 04.THA'!$C$12</f>
        <v>5251240</v>
      </c>
      <c r="E15" s="73">
        <f>'[2]Về tiền chủ động Mẫu 03.THA'!$C$13+'[2]Về tiền theo đơn Mau 04.THA'!$C$13</f>
        <v>1017615</v>
      </c>
      <c r="F15" s="165">
        <v>0</v>
      </c>
      <c r="G15" s="165">
        <v>0</v>
      </c>
      <c r="H15" s="72">
        <f t="shared" si="1"/>
        <v>6268855</v>
      </c>
      <c r="I15" s="72">
        <f t="shared" si="2"/>
        <v>6227837</v>
      </c>
      <c r="J15" s="73">
        <f>'[2]Về tiền chủ động Mẫu 03.THA'!$C$18+'[2]Về tiền theo đơn Mau 04.THA'!$C$18</f>
        <v>42397</v>
      </c>
      <c r="K15" s="165">
        <v>0</v>
      </c>
      <c r="L15" s="165">
        <v>0</v>
      </c>
      <c r="M15" s="73">
        <f>'[2]Về tiền chủ động Mẫu 03.THA'!$C$21+'[2]Về tiền theo đơn Mau 04.THA'!$C$20</f>
        <v>5321576</v>
      </c>
      <c r="N15" s="73">
        <f>'[2]Về tiền chủ động Mẫu 03.THA'!$C$22+'[2]Về tiền theo đơn Mau 04.THA'!$C$21</f>
        <v>136034</v>
      </c>
      <c r="O15" s="165">
        <v>0</v>
      </c>
      <c r="P15" s="165">
        <v>0</v>
      </c>
      <c r="Q15" s="73">
        <f>'[2]Về tiền chủ động Mẫu 03.THA'!$C$25+'[2]Về tiền theo đơn Mau 04.THA'!$C$24</f>
        <v>727830</v>
      </c>
      <c r="R15" s="73">
        <f>'[2]Về tiền chủ động Mẫu 03.THA'!$C$26+'[2]Về tiền theo đơn Mau 04.THA'!$C$25</f>
        <v>41018</v>
      </c>
      <c r="S15" s="75">
        <f>R15+Q15+P15+O15+N15+M15</f>
        <v>6226458</v>
      </c>
      <c r="T15" s="70">
        <f>((J15+K15+L15)/I15)*100</f>
        <v>0.6807660508776964</v>
      </c>
    </row>
    <row r="16" spans="1:20" ht="24.75" customHeight="1">
      <c r="A16" s="38" t="s">
        <v>26</v>
      </c>
      <c r="B16" s="39" t="s">
        <v>82</v>
      </c>
      <c r="C16" s="72">
        <f>D16+E16</f>
        <v>1825917</v>
      </c>
      <c r="D16" s="73">
        <f>'[3]Về tiền chủ động Mẫu 03.THA'!$C$12+'[3]Về tiền theo đơn Mau 04.THA'!$C$12</f>
        <v>1473333</v>
      </c>
      <c r="E16" s="73">
        <f>'[3]Về tiền chủ động Mẫu 03.THA'!$C$13+'[3]Về tiền theo đơn Mau 04.THA'!$C$13</f>
        <v>352584</v>
      </c>
      <c r="F16" s="73">
        <f>'[3]Về tiền chủ động Mẫu 03.THA'!$C$14+'[3]Về tiền theo đơn Mau 04.THA'!$C$14</f>
        <v>73500</v>
      </c>
      <c r="G16" s="165">
        <v>0</v>
      </c>
      <c r="H16" s="72">
        <f t="shared" si="1"/>
        <v>1752417</v>
      </c>
      <c r="I16" s="72">
        <f t="shared" si="2"/>
        <v>1449180</v>
      </c>
      <c r="J16" s="73">
        <f>'[3]Về tiền chủ động Mẫu 03.THA'!$C$18+'[3]Về tiền theo đơn Mau 04.THA'!$C$18</f>
        <v>24959</v>
      </c>
      <c r="K16" s="165">
        <v>0</v>
      </c>
      <c r="L16" s="165">
        <v>0</v>
      </c>
      <c r="M16" s="73">
        <f>'[3]Về tiền chủ động Mẫu 03.THA'!$C$21+'[3]Về tiền theo đơn Mau 04.THA'!$C$20</f>
        <v>74126</v>
      </c>
      <c r="N16" s="73">
        <f>'[3]Về tiền chủ động Mẫu 03.THA'!$C$22+'[3]Về tiền theo đơn Mau 04.THA'!$C$21</f>
        <v>1103170</v>
      </c>
      <c r="O16" s="165">
        <v>0</v>
      </c>
      <c r="P16" s="165">
        <v>0</v>
      </c>
      <c r="Q16" s="73">
        <f>'[3]Về tiền chủ động Mẫu 03.THA'!$C$25+'[3]Về tiền theo đơn Mau 04.THA'!$C$24</f>
        <v>246925</v>
      </c>
      <c r="R16" s="73">
        <f>'[3]Về tiền chủ động Mẫu 03.THA'!$C$26+'[3]Về tiền theo đơn Mau 04.THA'!$C$25</f>
        <v>303237</v>
      </c>
      <c r="S16" s="75">
        <f>R16+Q16+P16+O16+N16+M16</f>
        <v>1727458</v>
      </c>
      <c r="T16" s="70">
        <f>((J16+K16+L16)/I16)*100</f>
        <v>1.7222843263086711</v>
      </c>
    </row>
    <row r="17" spans="1:20" ht="24" customHeight="1">
      <c r="A17" s="38" t="s">
        <v>37</v>
      </c>
      <c r="B17" s="39" t="s">
        <v>86</v>
      </c>
      <c r="C17" s="72">
        <f>D17+E17</f>
        <v>3593376</v>
      </c>
      <c r="D17" s="73">
        <f>'[4]Về tiền chủ động Mẫu 03.THA'!$C$12+'[4]Về tiền theo đơn Mau 04.THA'!$C$12</f>
        <v>3193526</v>
      </c>
      <c r="E17" s="73">
        <f>'[4]Về tiền chủ động Mẫu 03.THA'!$C$13+'[4]Về tiền theo đơn Mau 04.THA'!$C$13</f>
        <v>399850</v>
      </c>
      <c r="F17" s="165">
        <v>0</v>
      </c>
      <c r="G17" s="165">
        <v>0</v>
      </c>
      <c r="H17" s="72">
        <f t="shared" si="1"/>
        <v>3593376</v>
      </c>
      <c r="I17" s="72">
        <f t="shared" si="2"/>
        <v>3556875</v>
      </c>
      <c r="J17" s="73">
        <f>'[4]Về tiền chủ động Mẫu 03.THA'!$C$18+'[4]Về tiền theo đơn Mau 04.THA'!$C$18</f>
        <v>93127</v>
      </c>
      <c r="K17" s="165">
        <v>0</v>
      </c>
      <c r="L17" s="165">
        <v>0</v>
      </c>
      <c r="M17" s="73">
        <f>'[4]Về tiền chủ động Mẫu 03.THA'!$C$21+'[4]Về tiền theo đơn Mau 04.THA'!$C$20</f>
        <v>2581381</v>
      </c>
      <c r="N17" s="73">
        <f>'[4]Về tiền chủ động Mẫu 03.THA'!$C$22+'[4]Về tiền theo đơn Mau 04.THA'!$C$21</f>
        <v>581652</v>
      </c>
      <c r="O17" s="165">
        <v>0</v>
      </c>
      <c r="P17" s="165">
        <v>0</v>
      </c>
      <c r="Q17" s="73">
        <f>'[4]Về tiền chủ động Mẫu 03.THA'!$C$25+'[4]Về tiền theo đơn Mau 04.THA'!$C$24</f>
        <v>300715</v>
      </c>
      <c r="R17" s="73">
        <f>'[4]Về tiền chủ động Mẫu 03.THA'!$C$26+'[4]Về tiền theo đơn Mau 04.THA'!$C$25</f>
        <v>36501</v>
      </c>
      <c r="S17" s="75">
        <f>R17+Q17+P17+O17+N17+M17</f>
        <v>3500249</v>
      </c>
      <c r="T17" s="70">
        <f>((J17+K17+L17)/I17)*100</f>
        <v>2.6182252679669653</v>
      </c>
    </row>
    <row r="18" spans="1:20" ht="24.75" customHeight="1">
      <c r="A18" s="38" t="s">
        <v>38</v>
      </c>
      <c r="B18" s="39" t="s">
        <v>83</v>
      </c>
      <c r="C18" s="72">
        <f>D18+E18</f>
        <v>7945170</v>
      </c>
      <c r="D18" s="73">
        <f>'[1]Về tiền chủ động Mẫu 03.THA'!$C$12+'[1]Về tiền theo đơn Mau 04.THA'!$C$12</f>
        <v>6676516</v>
      </c>
      <c r="E18" s="73">
        <f>'[1]Về tiền chủ động Mẫu 03.THA'!$C$13+'[1]Về tiền theo đơn Mau 04.THA'!$C$13</f>
        <v>1268654</v>
      </c>
      <c r="F18" s="165">
        <v>0</v>
      </c>
      <c r="G18" s="165">
        <v>0</v>
      </c>
      <c r="H18" s="72">
        <f t="shared" si="1"/>
        <v>7945170</v>
      </c>
      <c r="I18" s="72">
        <f t="shared" si="2"/>
        <v>6892931</v>
      </c>
      <c r="J18" s="73">
        <f>'[1]Về tiền chủ động Mẫu 03.THA'!$C$18+'[1]Về tiền theo đơn Mau 04.THA'!$C$18</f>
        <v>45204</v>
      </c>
      <c r="K18" s="165">
        <v>0</v>
      </c>
      <c r="L18" s="165">
        <v>0</v>
      </c>
      <c r="M18" s="73">
        <f>'[1]Về tiền chủ động Mẫu 03.THA'!$C$21+'[1]Về tiền theo đơn Mau 04.THA'!$C$20</f>
        <v>5448060</v>
      </c>
      <c r="N18" s="73">
        <f>'[1]Về tiền chủ động Mẫu 03.THA'!$C$22+'[1]Về tiền theo đơn Mau 04.THA'!$C$21</f>
        <v>59776</v>
      </c>
      <c r="O18" s="165">
        <v>0</v>
      </c>
      <c r="P18" s="165">
        <v>0</v>
      </c>
      <c r="Q18" s="73">
        <f>'[1]Về tiền chủ động Mẫu 03.THA'!$C$25+'[1]Về tiền theo đơn Mau 04.THA'!$C$24</f>
        <v>1339891</v>
      </c>
      <c r="R18" s="73">
        <f>'[1]Về tiền chủ động Mẫu 03.THA'!$C$26+'[1]Về tiền theo đơn Mau 04.THA'!$C$25</f>
        <v>1052239</v>
      </c>
      <c r="S18" s="75">
        <f>R18+Q18+P18+O18+N18+M18</f>
        <v>7899966</v>
      </c>
      <c r="T18" s="70">
        <f>((J18+K18+L18)/I18)*100</f>
        <v>0.6558022994862417</v>
      </c>
    </row>
    <row r="19" spans="1:20" s="32" customFormat="1" ht="24.75" customHeight="1">
      <c r="A19" s="64"/>
      <c r="B19" s="65"/>
      <c r="C19" s="62"/>
      <c r="D19" s="62"/>
      <c r="E19" s="62"/>
      <c r="F19" s="61"/>
      <c r="G19" s="61"/>
      <c r="H19" s="61"/>
      <c r="I19" s="61"/>
      <c r="J19" s="61"/>
      <c r="K19" s="61"/>
      <c r="L19" s="61"/>
      <c r="M19" s="62"/>
      <c r="N19" s="62"/>
      <c r="O19" s="62"/>
      <c r="P19" s="62"/>
      <c r="Q19" s="63"/>
      <c r="R19" s="56"/>
      <c r="S19" s="56"/>
      <c r="T19" s="57"/>
    </row>
    <row r="20" spans="1:21" s="29" customFormat="1" ht="16.5" customHeight="1">
      <c r="A20" s="143" t="e">
        <f>#REF!</f>
        <v>#REF!</v>
      </c>
      <c r="B20" s="143"/>
      <c r="C20" s="143"/>
      <c r="D20" s="143"/>
      <c r="E20" s="143"/>
      <c r="F20" s="66"/>
      <c r="G20" s="66"/>
      <c r="H20" s="66"/>
      <c r="I20" s="66"/>
      <c r="J20" s="66"/>
      <c r="K20" s="66"/>
      <c r="L20" s="66"/>
      <c r="M20" s="143" t="str">
        <f>'Mẫu BC việc theo CHV Mẫu 06'!M20:S20</f>
        <v>Càng Long, ngày  tháng 12  năm 2015</v>
      </c>
      <c r="N20" s="143"/>
      <c r="O20" s="143"/>
      <c r="P20" s="143"/>
      <c r="Q20" s="143"/>
      <c r="R20" s="143"/>
      <c r="S20" s="143"/>
      <c r="T20" s="143"/>
      <c r="U20" s="32"/>
    </row>
    <row r="21" spans="1:21" s="40" customFormat="1" ht="19.5" customHeight="1">
      <c r="A21" s="136" t="s">
        <v>3</v>
      </c>
      <c r="B21" s="136"/>
      <c r="C21" s="136"/>
      <c r="D21" s="136"/>
      <c r="E21" s="136"/>
      <c r="F21" s="46"/>
      <c r="G21" s="46"/>
      <c r="H21" s="46"/>
      <c r="I21" s="46"/>
      <c r="J21" s="46"/>
      <c r="K21" s="46"/>
      <c r="L21" s="46"/>
      <c r="M21" s="142" t="s">
        <v>80</v>
      </c>
      <c r="N21" s="142"/>
      <c r="O21" s="142"/>
      <c r="P21" s="142"/>
      <c r="Q21" s="142"/>
      <c r="R21" s="142"/>
      <c r="S21" s="142"/>
      <c r="T21" s="142"/>
      <c r="U21" s="35"/>
    </row>
    <row r="22" spans="2:20" ht="15.75">
      <c r="B22" s="105"/>
      <c r="C22" s="105"/>
      <c r="D22" s="105"/>
      <c r="E22" s="34"/>
      <c r="F22" s="34"/>
      <c r="G22" s="34"/>
      <c r="H22" s="34"/>
      <c r="I22" s="34"/>
      <c r="J22" s="34"/>
      <c r="K22" s="34"/>
      <c r="L22" s="34"/>
      <c r="M22" s="34"/>
      <c r="N22" s="34"/>
      <c r="O22" s="34"/>
      <c r="P22" s="34"/>
      <c r="Q22" s="34"/>
      <c r="R22" s="34"/>
      <c r="S22" s="34"/>
      <c r="T22" s="34"/>
    </row>
    <row r="23" spans="4:18" ht="15.75">
      <c r="D23" s="34"/>
      <c r="E23" s="34"/>
      <c r="F23" s="34"/>
      <c r="G23" s="34"/>
      <c r="H23" s="34"/>
      <c r="I23" s="34"/>
      <c r="J23" s="34"/>
      <c r="K23" s="34"/>
      <c r="L23" s="34"/>
      <c r="M23" s="34"/>
      <c r="N23" s="34"/>
      <c r="O23" s="34"/>
      <c r="P23" s="34"/>
      <c r="Q23" s="34"/>
      <c r="R23" s="34"/>
    </row>
    <row r="24" spans="4:18" ht="15.75">
      <c r="D24" s="34"/>
      <c r="E24" s="34"/>
      <c r="F24" s="34"/>
      <c r="G24" s="34"/>
      <c r="H24" s="34"/>
      <c r="I24" s="34"/>
      <c r="J24" s="34"/>
      <c r="K24" s="34"/>
      <c r="L24" s="34"/>
      <c r="M24" s="34"/>
      <c r="N24" s="34"/>
      <c r="O24" s="34"/>
      <c r="P24" s="34"/>
      <c r="Q24" s="34"/>
      <c r="R24" s="34"/>
    </row>
    <row r="25" spans="1:17" ht="15.75" customHeight="1">
      <c r="A25" s="44"/>
      <c r="B25" s="28"/>
      <c r="C25" s="44"/>
      <c r="D25" s="44"/>
      <c r="E25" s="44"/>
      <c r="F25" s="44"/>
      <c r="G25" s="44"/>
      <c r="H25" s="44"/>
      <c r="I25" s="44"/>
      <c r="J25" s="44"/>
      <c r="K25" s="44"/>
      <c r="L25" s="44"/>
      <c r="M25" s="44"/>
      <c r="N25" s="44"/>
      <c r="O25" s="44"/>
      <c r="P25" s="44"/>
      <c r="Q25" s="44"/>
    </row>
    <row r="26" spans="1:19" ht="15.75">
      <c r="A26" s="76"/>
      <c r="B26" s="76"/>
      <c r="C26" s="76"/>
      <c r="D26" s="76"/>
      <c r="E26" s="76"/>
      <c r="F26" s="76"/>
      <c r="G26" s="76"/>
      <c r="H26" s="76"/>
      <c r="I26" s="76"/>
      <c r="J26" s="76"/>
      <c r="K26" s="76"/>
      <c r="L26" s="76"/>
      <c r="M26" s="76"/>
      <c r="N26" s="76"/>
      <c r="O26" s="76"/>
      <c r="P26" s="76"/>
      <c r="Q26" s="76"/>
      <c r="R26" s="48"/>
      <c r="S26" s="48"/>
    </row>
    <row r="27" spans="1:19" ht="15.75">
      <c r="A27" s="135" t="s">
        <v>91</v>
      </c>
      <c r="B27" s="135"/>
      <c r="C27" s="135"/>
      <c r="D27" s="135"/>
      <c r="E27" s="135"/>
      <c r="F27" s="48"/>
      <c r="G27" s="48"/>
      <c r="H27" s="48"/>
      <c r="I27" s="48"/>
      <c r="J27" s="48"/>
      <c r="K27" s="48"/>
      <c r="L27" s="48"/>
      <c r="M27" s="48"/>
      <c r="N27" s="135" t="s">
        <v>78</v>
      </c>
      <c r="O27" s="135"/>
      <c r="P27" s="135"/>
      <c r="Q27" s="135"/>
      <c r="R27" s="135"/>
      <c r="S27" s="135"/>
    </row>
  </sheetData>
  <sheetProtection/>
  <mergeCells count="41">
    <mergeCell ref="Q3:S3"/>
    <mergeCell ref="D3:K3"/>
    <mergeCell ref="Q5:T5"/>
    <mergeCell ref="E9:E10"/>
    <mergeCell ref="G6:G10"/>
    <mergeCell ref="A11:B11"/>
    <mergeCell ref="M20:T20"/>
    <mergeCell ref="Q9:Q10"/>
    <mergeCell ref="S6:S10"/>
    <mergeCell ref="O9:O10"/>
    <mergeCell ref="F6:F10"/>
    <mergeCell ref="E1:P1"/>
    <mergeCell ref="N27:S27"/>
    <mergeCell ref="A21:E21"/>
    <mergeCell ref="A27:E27"/>
    <mergeCell ref="J9:J10"/>
    <mergeCell ref="C6:E6"/>
    <mergeCell ref="A12:B12"/>
    <mergeCell ref="C7:C10"/>
    <mergeCell ref="N9:N10"/>
    <mergeCell ref="M21:T21"/>
    <mergeCell ref="Q1:S1"/>
    <mergeCell ref="A2:D2"/>
    <mergeCell ref="A6:B10"/>
    <mergeCell ref="D9:D10"/>
    <mergeCell ref="L9:L10"/>
    <mergeCell ref="M9:M10"/>
    <mergeCell ref="K9:K10"/>
    <mergeCell ref="H6:R6"/>
    <mergeCell ref="E2:P2"/>
    <mergeCell ref="A3:C3"/>
    <mergeCell ref="B22:D22"/>
    <mergeCell ref="T6:T10"/>
    <mergeCell ref="H7:H10"/>
    <mergeCell ref="I7:Q7"/>
    <mergeCell ref="I8:I10"/>
    <mergeCell ref="J8:Q8"/>
    <mergeCell ref="A20:E20"/>
    <mergeCell ref="D7:E8"/>
    <mergeCell ref="R7:R10"/>
    <mergeCell ref="P9:P10"/>
  </mergeCells>
  <printOptions/>
  <pageMargins left="0.2" right="0" top="0.2" bottom="0" header="0.2" footer="0.2"/>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indexed="19"/>
  </sheetPr>
  <dimension ref="A1:Z33"/>
  <sheetViews>
    <sheetView zoomScalePageLayoutView="0" workbookViewId="0" topLeftCell="A10">
      <selection activeCell="G16" sqref="G16"/>
    </sheetView>
  </sheetViews>
  <sheetFormatPr defaultColWidth="9.00390625" defaultRowHeight="15.75"/>
  <cols>
    <col min="1" max="1" width="3.50390625" style="31" customWidth="1"/>
    <col min="2" max="2" width="13.125" style="31" customWidth="1"/>
    <col min="3" max="3" width="9.00390625" style="31" customWidth="1"/>
    <col min="4" max="5" width="7.375" style="31" customWidth="1"/>
    <col min="6" max="6" width="6.50390625" style="31" customWidth="1"/>
    <col min="7" max="7" width="6.125" style="31" customWidth="1"/>
    <col min="8" max="8" width="8.875" style="31" customWidth="1"/>
    <col min="9" max="9" width="7.875" style="31" customWidth="1"/>
    <col min="10" max="11" width="6.25390625" style="31" customWidth="1"/>
    <col min="12" max="12" width="5.75390625" style="31" customWidth="1"/>
    <col min="13" max="14" width="5.875" style="31" customWidth="1"/>
    <col min="15" max="15" width="5.625" style="31" customWidth="1"/>
    <col min="16" max="16" width="5.25390625" style="31" customWidth="1"/>
    <col min="17" max="17" width="7.50390625" style="31" customWidth="1"/>
    <col min="18" max="18" width="8.75390625" style="31" customWidth="1"/>
    <col min="19" max="19" width="8.375" style="31" customWidth="1"/>
    <col min="20" max="16384" width="9.00390625" style="31" customWidth="1"/>
  </cols>
  <sheetData>
    <row r="1" spans="1:20" ht="20.25" customHeight="1">
      <c r="A1" s="34" t="s">
        <v>14</v>
      </c>
      <c r="B1" s="34"/>
      <c r="C1" s="34"/>
      <c r="E1" s="103" t="s">
        <v>41</v>
      </c>
      <c r="F1" s="103"/>
      <c r="G1" s="103"/>
      <c r="H1" s="103"/>
      <c r="I1" s="103"/>
      <c r="J1" s="103"/>
      <c r="K1" s="103"/>
      <c r="L1" s="103"/>
      <c r="M1" s="103"/>
      <c r="N1" s="103"/>
      <c r="O1" s="103"/>
      <c r="P1" s="160" t="s">
        <v>89</v>
      </c>
      <c r="Q1" s="161"/>
      <c r="R1" s="161"/>
      <c r="S1" s="36"/>
      <c r="T1" s="36"/>
    </row>
    <row r="2" spans="1:20" ht="17.25" customHeight="1">
      <c r="A2" s="120" t="s">
        <v>76</v>
      </c>
      <c r="B2" s="120"/>
      <c r="C2" s="120"/>
      <c r="D2" s="120"/>
      <c r="E2" s="134" t="s">
        <v>19</v>
      </c>
      <c r="F2" s="134"/>
      <c r="G2" s="134"/>
      <c r="H2" s="134"/>
      <c r="I2" s="134"/>
      <c r="J2" s="134"/>
      <c r="K2" s="134"/>
      <c r="L2" s="134"/>
      <c r="M2" s="134"/>
      <c r="N2" s="134"/>
      <c r="O2" s="134"/>
      <c r="P2" s="162" t="s">
        <v>90</v>
      </c>
      <c r="Q2" s="162"/>
      <c r="R2" s="162"/>
      <c r="S2" s="36"/>
      <c r="T2" s="41"/>
    </row>
    <row r="3" spans="1:20" ht="14.25" customHeight="1">
      <c r="A3" s="120" t="s">
        <v>77</v>
      </c>
      <c r="B3" s="120"/>
      <c r="C3" s="120"/>
      <c r="D3" s="157" t="e">
        <f>#REF!</f>
        <v>#REF!</v>
      </c>
      <c r="E3" s="158"/>
      <c r="F3" s="158"/>
      <c r="G3" s="158"/>
      <c r="H3" s="158"/>
      <c r="I3" s="158"/>
      <c r="J3" s="158"/>
      <c r="K3" s="158"/>
      <c r="L3" s="27"/>
      <c r="M3" s="27"/>
      <c r="N3" s="27"/>
      <c r="O3" s="27"/>
      <c r="P3" s="160" t="s">
        <v>88</v>
      </c>
      <c r="Q3" s="161"/>
      <c r="R3" s="161"/>
      <c r="S3" s="36"/>
      <c r="T3" s="36"/>
    </row>
    <row r="4" spans="1:20" ht="14.25" customHeight="1">
      <c r="A4" s="34" t="s">
        <v>60</v>
      </c>
      <c r="B4" s="34"/>
      <c r="C4" s="34"/>
      <c r="D4" s="34"/>
      <c r="E4" s="34"/>
      <c r="F4" s="159"/>
      <c r="G4" s="156"/>
      <c r="H4" s="156"/>
      <c r="I4" s="156"/>
      <c r="J4" s="156"/>
      <c r="K4" s="156"/>
      <c r="L4" s="156"/>
      <c r="M4" s="156"/>
      <c r="N4" s="156"/>
      <c r="O4" s="47"/>
      <c r="P4" s="162" t="s">
        <v>87</v>
      </c>
      <c r="Q4" s="162"/>
      <c r="R4" s="162"/>
      <c r="S4" s="36"/>
      <c r="T4" s="41"/>
    </row>
    <row r="5" spans="1:20" ht="14.25" customHeight="1">
      <c r="A5" s="34"/>
      <c r="B5" s="34"/>
      <c r="C5" s="34"/>
      <c r="D5" s="34"/>
      <c r="E5" s="34"/>
      <c r="F5" s="54"/>
      <c r="G5" s="55"/>
      <c r="H5" s="55"/>
      <c r="I5" s="55"/>
      <c r="J5" s="55"/>
      <c r="K5" s="55"/>
      <c r="L5" s="55"/>
      <c r="M5" s="55"/>
      <c r="N5" s="55"/>
      <c r="O5" s="51"/>
      <c r="P5" s="50"/>
      <c r="Q5" s="50"/>
      <c r="R5" s="50"/>
      <c r="S5" s="50"/>
      <c r="T5" s="41"/>
    </row>
    <row r="6" spans="2:19" ht="12.75" customHeight="1">
      <c r="B6" s="48"/>
      <c r="C6" s="48"/>
      <c r="Q6" s="45" t="s">
        <v>75</v>
      </c>
      <c r="R6" s="42"/>
      <c r="S6" s="42"/>
    </row>
    <row r="7" spans="1:19" ht="22.5" customHeight="1">
      <c r="A7" s="121" t="s">
        <v>36</v>
      </c>
      <c r="B7" s="122"/>
      <c r="C7" s="137" t="s">
        <v>61</v>
      </c>
      <c r="D7" s="138"/>
      <c r="E7" s="139"/>
      <c r="F7" s="150" t="s">
        <v>53</v>
      </c>
      <c r="G7" s="109" t="s">
        <v>62</v>
      </c>
      <c r="H7" s="131" t="s">
        <v>54</v>
      </c>
      <c r="I7" s="132"/>
      <c r="J7" s="132"/>
      <c r="K7" s="132"/>
      <c r="L7" s="132"/>
      <c r="M7" s="132"/>
      <c r="N7" s="132"/>
      <c r="O7" s="132"/>
      <c r="P7" s="132"/>
      <c r="Q7" s="133"/>
      <c r="R7" s="127" t="s">
        <v>63</v>
      </c>
      <c r="S7" s="127" t="s">
        <v>64</v>
      </c>
    </row>
    <row r="8" spans="1:26" s="43" customFormat="1" ht="16.5" customHeight="1">
      <c r="A8" s="123"/>
      <c r="B8" s="124"/>
      <c r="C8" s="127" t="s">
        <v>23</v>
      </c>
      <c r="D8" s="112" t="s">
        <v>5</v>
      </c>
      <c r="E8" s="144"/>
      <c r="F8" s="151"/>
      <c r="G8" s="110"/>
      <c r="H8" s="109" t="s">
        <v>17</v>
      </c>
      <c r="I8" s="112" t="s">
        <v>55</v>
      </c>
      <c r="J8" s="113"/>
      <c r="K8" s="113"/>
      <c r="L8" s="113"/>
      <c r="M8" s="113"/>
      <c r="N8" s="113"/>
      <c r="O8" s="113"/>
      <c r="P8" s="114"/>
      <c r="Q8" s="144" t="s">
        <v>65</v>
      </c>
      <c r="R8" s="110"/>
      <c r="S8" s="110"/>
      <c r="T8" s="36"/>
      <c r="U8" s="36"/>
      <c r="V8" s="36"/>
      <c r="W8" s="36"/>
      <c r="X8" s="36"/>
      <c r="Y8" s="36"/>
      <c r="Z8" s="36"/>
    </row>
    <row r="9" spans="1:19" ht="15.75" customHeight="1">
      <c r="A9" s="123"/>
      <c r="B9" s="124"/>
      <c r="C9" s="110"/>
      <c r="D9" s="145"/>
      <c r="E9" s="146"/>
      <c r="F9" s="151"/>
      <c r="G9" s="110"/>
      <c r="H9" s="110"/>
      <c r="I9" s="109" t="s">
        <v>17</v>
      </c>
      <c r="J9" s="115" t="s">
        <v>5</v>
      </c>
      <c r="K9" s="116"/>
      <c r="L9" s="116"/>
      <c r="M9" s="116"/>
      <c r="N9" s="116"/>
      <c r="O9" s="116"/>
      <c r="P9" s="117"/>
      <c r="Q9" s="147"/>
      <c r="R9" s="110"/>
      <c r="S9" s="110"/>
    </row>
    <row r="10" spans="1:19" ht="15.75" customHeight="1">
      <c r="A10" s="123"/>
      <c r="B10" s="124"/>
      <c r="C10" s="110"/>
      <c r="D10" s="127" t="s">
        <v>66</v>
      </c>
      <c r="E10" s="127" t="s">
        <v>67</v>
      </c>
      <c r="F10" s="151"/>
      <c r="G10" s="110"/>
      <c r="H10" s="110"/>
      <c r="I10" s="110"/>
      <c r="J10" s="117" t="s">
        <v>68</v>
      </c>
      <c r="K10" s="130" t="s">
        <v>69</v>
      </c>
      <c r="L10" s="129" t="s">
        <v>56</v>
      </c>
      <c r="M10" s="109" t="s">
        <v>70</v>
      </c>
      <c r="N10" s="109" t="s">
        <v>57</v>
      </c>
      <c r="O10" s="109" t="s">
        <v>71</v>
      </c>
      <c r="P10" s="109" t="s">
        <v>72</v>
      </c>
      <c r="Q10" s="147"/>
      <c r="R10" s="110"/>
      <c r="S10" s="110"/>
    </row>
    <row r="11" spans="1:19" ht="81.75" customHeight="1">
      <c r="A11" s="125"/>
      <c r="B11" s="126"/>
      <c r="C11" s="111"/>
      <c r="D11" s="111"/>
      <c r="E11" s="111"/>
      <c r="F11" s="145"/>
      <c r="G11" s="111"/>
      <c r="H11" s="111"/>
      <c r="I11" s="111"/>
      <c r="J11" s="117"/>
      <c r="K11" s="130"/>
      <c r="L11" s="129"/>
      <c r="M11" s="111"/>
      <c r="N11" s="111" t="s">
        <v>57</v>
      </c>
      <c r="O11" s="111" t="s">
        <v>71</v>
      </c>
      <c r="P11" s="111" t="s">
        <v>72</v>
      </c>
      <c r="Q11" s="146"/>
      <c r="R11" s="111"/>
      <c r="S11" s="111"/>
    </row>
    <row r="12" spans="1:19" ht="27" customHeight="1">
      <c r="A12" s="148" t="s">
        <v>4</v>
      </c>
      <c r="B12" s="149"/>
      <c r="C12" s="49">
        <v>1</v>
      </c>
      <c r="D12" s="49">
        <v>2</v>
      </c>
      <c r="E12" s="49">
        <v>3</v>
      </c>
      <c r="F12" s="49">
        <v>4</v>
      </c>
      <c r="G12" s="49">
        <v>5</v>
      </c>
      <c r="H12" s="49">
        <v>6</v>
      </c>
      <c r="I12" s="49">
        <v>7</v>
      </c>
      <c r="J12" s="49">
        <v>8</v>
      </c>
      <c r="K12" s="49">
        <v>9</v>
      </c>
      <c r="L12" s="49">
        <v>10</v>
      </c>
      <c r="M12" s="49">
        <v>11</v>
      </c>
      <c r="N12" s="49">
        <v>12</v>
      </c>
      <c r="O12" s="49">
        <v>13</v>
      </c>
      <c r="P12" s="49">
        <v>14</v>
      </c>
      <c r="Q12" s="49">
        <v>15</v>
      </c>
      <c r="R12" s="49">
        <v>16</v>
      </c>
      <c r="S12" s="49">
        <v>17</v>
      </c>
    </row>
    <row r="13" spans="1:19" ht="22.5" customHeight="1">
      <c r="A13" s="137" t="s">
        <v>16</v>
      </c>
      <c r="B13" s="166"/>
      <c r="C13" s="167">
        <f>D13+E13</f>
        <v>975</v>
      </c>
      <c r="D13" s="167">
        <f>D14+D15+D16+D17+D18</f>
        <v>748</v>
      </c>
      <c r="E13" s="167">
        <f aca="true" t="shared" si="0" ref="E13:R13">E14+E15+E16+E17+E18</f>
        <v>227</v>
      </c>
      <c r="F13" s="167">
        <f t="shared" si="0"/>
        <v>2</v>
      </c>
      <c r="G13" s="167">
        <f t="shared" si="0"/>
        <v>0</v>
      </c>
      <c r="H13" s="167">
        <f aca="true" t="shared" si="1" ref="H13:H18">I13+Q13</f>
        <v>973</v>
      </c>
      <c r="I13" s="167">
        <f aca="true" t="shared" si="2" ref="I13:I18">J13+K13+L13+M13+N13+O13+P13</f>
        <v>887</v>
      </c>
      <c r="J13" s="167">
        <f t="shared" si="0"/>
        <v>138</v>
      </c>
      <c r="K13" s="167">
        <f t="shared" si="0"/>
        <v>0</v>
      </c>
      <c r="L13" s="167">
        <f t="shared" si="0"/>
        <v>525</v>
      </c>
      <c r="M13" s="167">
        <f t="shared" si="0"/>
        <v>153</v>
      </c>
      <c r="N13" s="167">
        <f t="shared" si="0"/>
        <v>0</v>
      </c>
      <c r="O13" s="167">
        <f t="shared" si="0"/>
        <v>0</v>
      </c>
      <c r="P13" s="167">
        <f t="shared" si="0"/>
        <v>71</v>
      </c>
      <c r="Q13" s="167">
        <f t="shared" si="0"/>
        <v>86</v>
      </c>
      <c r="R13" s="167">
        <f t="shared" si="0"/>
        <v>835</v>
      </c>
      <c r="S13" s="70">
        <f>((J13+K13)/I13)*100</f>
        <v>15.558060879368659</v>
      </c>
    </row>
    <row r="14" spans="1:20" ht="23.25" customHeight="1">
      <c r="A14" s="168" t="s">
        <v>24</v>
      </c>
      <c r="B14" s="169" t="s">
        <v>84</v>
      </c>
      <c r="C14" s="167">
        <f>D14+E14</f>
        <v>83</v>
      </c>
      <c r="D14" s="170">
        <f>'[5]Về việc chủ động Mau 01.THA'!$C$12+'[5]Về việc theo đơn Mau 02.THA1'!$C$12</f>
        <v>43</v>
      </c>
      <c r="E14" s="170">
        <f>'[5]Về việc chủ động Mau 01.THA'!$C$13+'[5]Về việc theo đơn Mau 02.THA1'!$C$13</f>
        <v>40</v>
      </c>
      <c r="F14" s="165">
        <v>0</v>
      </c>
      <c r="G14" s="165">
        <v>0</v>
      </c>
      <c r="H14" s="167">
        <f t="shared" si="1"/>
        <v>83</v>
      </c>
      <c r="I14" s="167">
        <f t="shared" si="2"/>
        <v>69</v>
      </c>
      <c r="J14" s="170">
        <f>'[5]Về việc chủ động Mau 01.THA'!$C$18+'[5]Về việc theo đơn Mau 02.THA1'!$C$18</f>
        <v>21</v>
      </c>
      <c r="K14" s="165">
        <v>0</v>
      </c>
      <c r="L14" s="170">
        <f>'[5]Về việc chủ động Mau 01.THA'!$C$20+'[5]Về việc theo đơn Mau 02.THA1'!$C$20</f>
        <v>36</v>
      </c>
      <c r="M14" s="165">
        <v>0</v>
      </c>
      <c r="N14" s="165">
        <v>0</v>
      </c>
      <c r="O14" s="165">
        <v>0</v>
      </c>
      <c r="P14" s="170">
        <f>'[5]Về việc chủ động Mau 01.THA'!$C$24+'[5]Về việc theo đơn Mau 02.THA1'!$C$24</f>
        <v>12</v>
      </c>
      <c r="Q14" s="170">
        <f>'[5]Về việc chủ động Mau 01.THA'!$C$25+'[5]Về việc theo đơn Mau 02.THA1'!$C$25</f>
        <v>14</v>
      </c>
      <c r="R14" s="170">
        <f>Q14+P14+O14+N14+M14+L14</f>
        <v>62</v>
      </c>
      <c r="S14" s="71">
        <f>((J14+K14)/I14)*100</f>
        <v>30.434782608695656</v>
      </c>
      <c r="T14" s="32"/>
    </row>
    <row r="15" spans="1:19" ht="21.75" customHeight="1">
      <c r="A15" s="168" t="s">
        <v>25</v>
      </c>
      <c r="B15" s="169" t="s">
        <v>85</v>
      </c>
      <c r="C15" s="167">
        <f>D15+E15</f>
        <v>365</v>
      </c>
      <c r="D15" s="170">
        <f>'[2]Về việc chủ động Mau 01.THA'!$C$12+'[2]Về việc theo đơn Mau 02.THA1'!$C$12</f>
        <v>315</v>
      </c>
      <c r="E15" s="170">
        <f>'[2]Về việc chủ động Mau 01.THA'!$C$13+'[2]Về việc theo đơn Mau 02.THA1'!$C$13</f>
        <v>50</v>
      </c>
      <c r="F15" s="165">
        <v>0</v>
      </c>
      <c r="G15" s="165">
        <v>0</v>
      </c>
      <c r="H15" s="167">
        <f t="shared" si="1"/>
        <v>365</v>
      </c>
      <c r="I15" s="167">
        <f t="shared" si="2"/>
        <v>347</v>
      </c>
      <c r="J15" s="170">
        <f>'[2]Về việc chủ động Mau 01.THA'!$C$18+'[2]Về việc theo đơn Mau 02.THA1'!$C$18</f>
        <v>31</v>
      </c>
      <c r="K15" s="165">
        <v>0</v>
      </c>
      <c r="L15" s="170">
        <f>'[2]Về việc chủ động Mau 01.THA'!$C$20+'[2]Về việc theo đơn Mau 02.THA1'!$C$20</f>
        <v>277</v>
      </c>
      <c r="M15" s="170">
        <f>'[2]Về việc chủ động Mau 01.THA'!$C$21+'[2]Về việc theo đơn Mau 02.THA1'!$C$21</f>
        <v>26</v>
      </c>
      <c r="N15" s="165">
        <v>0</v>
      </c>
      <c r="O15" s="165">
        <v>0</v>
      </c>
      <c r="P15" s="170">
        <f>'[2]Về việc chủ động Mau 01.THA'!$C$24+'[2]Về việc theo đơn Mau 02.THA1'!$C$24</f>
        <v>13</v>
      </c>
      <c r="Q15" s="170">
        <f>'[2]Về việc chủ động Mau 01.THA'!$C$25+'[2]Về việc theo đơn Mau 02.THA1'!$C$25</f>
        <v>18</v>
      </c>
      <c r="R15" s="170">
        <f>Q15+P15+O15+N15+M15+L15</f>
        <v>334</v>
      </c>
      <c r="S15" s="71">
        <f>((J15+K15)/I15)*100</f>
        <v>8.93371757925072</v>
      </c>
    </row>
    <row r="16" spans="1:19" ht="24.75" customHeight="1">
      <c r="A16" s="168" t="s">
        <v>26</v>
      </c>
      <c r="B16" s="169" t="s">
        <v>82</v>
      </c>
      <c r="C16" s="167">
        <f>D16+E16</f>
        <v>76</v>
      </c>
      <c r="D16" s="170">
        <f>'[3]Về việc chủ động Mau 01.THA'!$C$12+'[3]Về việc theo đơn Mau 02.THA1'!$C$12</f>
        <v>52</v>
      </c>
      <c r="E16" s="170">
        <f>'[3]Về việc chủ động Mau 01.THA'!$C$13+'[3]Về việc theo đơn Mau 02.THA1'!$C$13</f>
        <v>24</v>
      </c>
      <c r="F16" s="170">
        <f>'[3]Về việc chủ động Mau 01.THA'!$C$14+'[3]Về việc theo đơn Mau 02.THA1'!$C$14</f>
        <v>2</v>
      </c>
      <c r="G16" s="165">
        <v>0</v>
      </c>
      <c r="H16" s="167">
        <f t="shared" si="1"/>
        <v>74</v>
      </c>
      <c r="I16" s="167">
        <f t="shared" si="2"/>
        <v>62</v>
      </c>
      <c r="J16" s="170">
        <f>'[3]Về việc chủ động Mau 01.THA'!$C$18+'[3]Về việc theo đơn Mau 02.THA1'!$C$18</f>
        <v>11</v>
      </c>
      <c r="K16" s="165">
        <v>0</v>
      </c>
      <c r="L16" s="170">
        <f>'[3]Về việc chủ động Mau 01.THA'!$C$20+'[3]Về việc theo đơn Mau 02.THA1'!$C$20</f>
        <v>8</v>
      </c>
      <c r="M16" s="170">
        <f>'[3]Về việc chủ động Mau 01.THA'!$C$21+'[3]Về việc theo đơn Mau 02.THA1'!$C$21</f>
        <v>33</v>
      </c>
      <c r="N16" s="165">
        <v>0</v>
      </c>
      <c r="O16" s="165">
        <v>0</v>
      </c>
      <c r="P16" s="170">
        <f>'[3]Về việc chủ động Mau 01.THA'!$C$24+'[3]Về việc theo đơn Mau 02.THA1'!$C$24</f>
        <v>10</v>
      </c>
      <c r="Q16" s="170">
        <f>'[3]Về việc chủ động Mau 01.THA'!$C$25+'[3]Về việc theo đơn Mau 02.THA1'!$C$25</f>
        <v>12</v>
      </c>
      <c r="R16" s="170">
        <f>Q16+P16+O16+N16+M16+L16</f>
        <v>63</v>
      </c>
      <c r="S16" s="71">
        <f>((J16+K16)/I16)*100</f>
        <v>17.741935483870968</v>
      </c>
    </row>
    <row r="17" spans="1:19" ht="23.25" customHeight="1">
      <c r="A17" s="168" t="s">
        <v>37</v>
      </c>
      <c r="B17" s="169" t="s">
        <v>86</v>
      </c>
      <c r="C17" s="167">
        <f>D17+E17</f>
        <v>277</v>
      </c>
      <c r="D17" s="170">
        <f>'[4]Về việc chủ động Mau 01.THA'!$C$12+'[4]Về việc theo đơn Mau 02.THA1'!$C$12</f>
        <v>211</v>
      </c>
      <c r="E17" s="170">
        <f>'[4]Về việc chủ động Mau 01.THA'!$C$13+'[4]Về việc theo đơn Mau 02.THA1'!$C$13</f>
        <v>66</v>
      </c>
      <c r="F17" s="165">
        <v>0</v>
      </c>
      <c r="G17" s="165">
        <v>0</v>
      </c>
      <c r="H17" s="167">
        <f t="shared" si="1"/>
        <v>277</v>
      </c>
      <c r="I17" s="167">
        <f t="shared" si="2"/>
        <v>268</v>
      </c>
      <c r="J17" s="170">
        <f>'[4]Về việc chủ động Mau 01.THA'!$C$18+'[4]Về việc theo đơn Mau 02.THA1'!$C$18</f>
        <v>46</v>
      </c>
      <c r="K17" s="165">
        <v>0</v>
      </c>
      <c r="L17" s="170">
        <f>'[4]Về việc chủ động Mau 01.THA'!$C$20+'[4]Về việc theo đơn Mau 02.THA1'!$C$20</f>
        <v>114</v>
      </c>
      <c r="M17" s="170">
        <f>'[4]Về việc chủ động Mau 01.THA'!$C$21+'[4]Về việc theo đơn Mau 02.THA1'!$C$21</f>
        <v>92</v>
      </c>
      <c r="N17" s="165">
        <v>0</v>
      </c>
      <c r="O17" s="165">
        <v>0</v>
      </c>
      <c r="P17" s="170">
        <f>'[4]Về việc chủ động Mau 01.THA'!$C$24+'[4]Về việc theo đơn Mau 02.THA1'!$C$24</f>
        <v>16</v>
      </c>
      <c r="Q17" s="170">
        <f>'[4]Về việc chủ động Mau 01.THA'!$C$25+'[4]Về việc theo đơn Mau 02.THA1'!$C$25</f>
        <v>9</v>
      </c>
      <c r="R17" s="170">
        <f>Q17+P17+O17+N17+M17+L17</f>
        <v>231</v>
      </c>
      <c r="S17" s="71">
        <f>((J17+K17)/I17)*100</f>
        <v>17.16417910447761</v>
      </c>
    </row>
    <row r="18" spans="1:19" ht="21.75" customHeight="1">
      <c r="A18" s="168" t="s">
        <v>38</v>
      </c>
      <c r="B18" s="169" t="s">
        <v>83</v>
      </c>
      <c r="C18" s="167">
        <f>D18+E18</f>
        <v>174</v>
      </c>
      <c r="D18" s="170">
        <f>'[1]Về việc chủ động Mau 01.THA'!$C$12+'[1]Về việc theo đơn Mau 02.THA1'!$C$12</f>
        <v>127</v>
      </c>
      <c r="E18" s="170">
        <f>'[1]Về việc chủ động Mau 01.THA'!$C$13+'[1]Về việc theo đơn Mau 02.THA1'!$C$13</f>
        <v>47</v>
      </c>
      <c r="F18" s="165">
        <v>0</v>
      </c>
      <c r="G18" s="165">
        <v>0</v>
      </c>
      <c r="H18" s="167">
        <f t="shared" si="1"/>
        <v>174</v>
      </c>
      <c r="I18" s="167">
        <f t="shared" si="2"/>
        <v>141</v>
      </c>
      <c r="J18" s="170">
        <f>'[1]Về việc chủ động Mau 01.THA'!$C$18+'[1]Về việc theo đơn Mau 02.THA1'!$C$18</f>
        <v>29</v>
      </c>
      <c r="K18" s="165">
        <v>0</v>
      </c>
      <c r="L18" s="170">
        <f>'[1]Về việc chủ động Mau 01.THA'!$C$20+'[1]Về việc theo đơn Mau 02.THA1'!$C$20</f>
        <v>90</v>
      </c>
      <c r="M18" s="170">
        <f>'[1]Về việc chủ động Mau 01.THA'!$C$21+'[1]Về việc theo đơn Mau 02.THA1'!$C$21</f>
        <v>2</v>
      </c>
      <c r="N18" s="165">
        <v>0</v>
      </c>
      <c r="O18" s="165">
        <v>0</v>
      </c>
      <c r="P18" s="170">
        <f>'[1]Về việc chủ động Mau 01.THA'!$C$24+'[1]Về việc theo đơn Mau 02.THA1'!$C$24</f>
        <v>20</v>
      </c>
      <c r="Q18" s="170">
        <f>'[1]Về việc chủ động Mau 01.THA'!$C$25+'[1]Về việc theo đơn Mau 02.THA1'!$C$25</f>
        <v>33</v>
      </c>
      <c r="R18" s="170">
        <f>Q18+P18+O18+N18+M18+L18</f>
        <v>145</v>
      </c>
      <c r="S18" s="71">
        <f>((J18+K18)/I18)*100</f>
        <v>20.56737588652482</v>
      </c>
    </row>
    <row r="19" spans="1:19" ht="21.75" customHeight="1">
      <c r="A19" s="59"/>
      <c r="B19" s="60"/>
      <c r="C19" s="61"/>
      <c r="D19" s="61"/>
      <c r="E19" s="61"/>
      <c r="F19" s="61"/>
      <c r="G19" s="61"/>
      <c r="H19" s="61"/>
      <c r="I19" s="61"/>
      <c r="J19" s="61"/>
      <c r="K19" s="61"/>
      <c r="L19" s="164"/>
      <c r="M19" s="164"/>
      <c r="N19" s="164"/>
      <c r="O19" s="164"/>
      <c r="P19" s="164"/>
      <c r="Q19" s="164"/>
      <c r="R19" s="164"/>
      <c r="S19" s="164"/>
    </row>
    <row r="20" spans="1:20" s="29" customFormat="1" ht="16.5">
      <c r="A20" s="143"/>
      <c r="B20" s="143"/>
      <c r="C20" s="143"/>
      <c r="D20" s="143"/>
      <c r="E20" s="143"/>
      <c r="F20" s="58"/>
      <c r="G20" s="58"/>
      <c r="H20" s="58"/>
      <c r="I20" s="58"/>
      <c r="J20" s="58"/>
      <c r="K20" s="58"/>
      <c r="L20" s="58"/>
      <c r="M20" s="163" t="s">
        <v>92</v>
      </c>
      <c r="N20" s="163"/>
      <c r="O20" s="163"/>
      <c r="P20" s="163"/>
      <c r="Q20" s="163"/>
      <c r="R20" s="163"/>
      <c r="S20" s="163"/>
      <c r="T20" s="32"/>
    </row>
    <row r="21" spans="1:20" s="40" customFormat="1" ht="19.5" customHeight="1">
      <c r="A21" s="136" t="s">
        <v>3</v>
      </c>
      <c r="B21" s="136"/>
      <c r="C21" s="136"/>
      <c r="D21" s="136"/>
      <c r="E21" s="136"/>
      <c r="F21" s="46"/>
      <c r="G21" s="46"/>
      <c r="H21" s="46"/>
      <c r="I21" s="46"/>
      <c r="J21" s="46"/>
      <c r="K21" s="46"/>
      <c r="L21" s="46"/>
      <c r="M21" s="142" t="s">
        <v>79</v>
      </c>
      <c r="N21" s="142"/>
      <c r="O21" s="142"/>
      <c r="P21" s="142"/>
      <c r="Q21" s="142"/>
      <c r="R21" s="142"/>
      <c r="S21" s="142"/>
      <c r="T21" s="35"/>
    </row>
    <row r="22" spans="2:19" ht="15.75">
      <c r="B22" s="105"/>
      <c r="C22" s="105"/>
      <c r="D22" s="105"/>
      <c r="E22" s="34"/>
      <c r="F22" s="34"/>
      <c r="G22" s="34"/>
      <c r="H22" s="34"/>
      <c r="I22" s="34"/>
      <c r="J22" s="34"/>
      <c r="K22" s="34"/>
      <c r="L22" s="34"/>
      <c r="M22" s="34"/>
      <c r="N22" s="104"/>
      <c r="O22" s="104"/>
      <c r="P22" s="104"/>
      <c r="Q22" s="104"/>
      <c r="R22" s="104"/>
      <c r="S22" s="104"/>
    </row>
    <row r="23" spans="4:17" ht="15.75">
      <c r="D23" s="34"/>
      <c r="E23" s="34"/>
      <c r="F23" s="34"/>
      <c r="G23" s="34"/>
      <c r="H23" s="34"/>
      <c r="I23" s="34"/>
      <c r="J23" s="34"/>
      <c r="K23" s="34"/>
      <c r="L23" s="34"/>
      <c r="M23" s="34"/>
      <c r="N23" s="34"/>
      <c r="O23" s="34"/>
      <c r="P23" s="34"/>
      <c r="Q23" s="34"/>
    </row>
    <row r="24" spans="4:17" ht="15.75">
      <c r="D24" s="34"/>
      <c r="E24" s="34"/>
      <c r="F24" s="34"/>
      <c r="G24" s="34"/>
      <c r="H24" s="34"/>
      <c r="I24" s="34"/>
      <c r="J24" s="34"/>
      <c r="K24" s="156"/>
      <c r="L24" s="156"/>
      <c r="M24" s="156"/>
      <c r="N24" s="34"/>
      <c r="O24" s="34"/>
      <c r="P24" s="34"/>
      <c r="Q24" s="34"/>
    </row>
    <row r="25" spans="1:17" ht="15.75" hidden="1">
      <c r="A25" s="30" t="s">
        <v>21</v>
      </c>
      <c r="D25" s="34"/>
      <c r="E25" s="34"/>
      <c r="F25" s="34"/>
      <c r="G25" s="34"/>
      <c r="H25" s="34"/>
      <c r="I25" s="34"/>
      <c r="J25" s="34"/>
      <c r="K25" s="34"/>
      <c r="L25" s="34"/>
      <c r="M25" s="34"/>
      <c r="N25" s="34"/>
      <c r="O25" s="34"/>
      <c r="P25" s="34"/>
      <c r="Q25" s="34"/>
    </row>
    <row r="26" spans="2:17" ht="15.75" hidden="1">
      <c r="B26" s="154" t="s">
        <v>27</v>
      </c>
      <c r="C26" s="154"/>
      <c r="D26" s="154"/>
      <c r="E26" s="154"/>
      <c r="F26" s="154"/>
      <c r="G26" s="154"/>
      <c r="H26" s="154"/>
      <c r="I26" s="154"/>
      <c r="J26" s="154"/>
      <c r="K26" s="154"/>
      <c r="L26" s="154"/>
      <c r="M26" s="154"/>
      <c r="N26" s="154"/>
      <c r="O26" s="154"/>
      <c r="P26" s="34"/>
      <c r="Q26" s="34"/>
    </row>
    <row r="27" spans="2:17" ht="15.75" hidden="1">
      <c r="B27" s="154" t="s">
        <v>31</v>
      </c>
      <c r="C27" s="154"/>
      <c r="D27" s="154"/>
      <c r="E27" s="154"/>
      <c r="F27" s="154"/>
      <c r="G27" s="154"/>
      <c r="H27" s="154"/>
      <c r="I27" s="154"/>
      <c r="J27" s="154"/>
      <c r="K27" s="154"/>
      <c r="L27" s="154"/>
      <c r="M27" s="154"/>
      <c r="N27" s="154"/>
      <c r="O27" s="154"/>
      <c r="P27" s="34"/>
      <c r="Q27" s="34"/>
    </row>
    <row r="28" spans="2:17" ht="15.75" hidden="1">
      <c r="B28" s="154" t="s">
        <v>28</v>
      </c>
      <c r="C28" s="154"/>
      <c r="D28" s="154"/>
      <c r="E28" s="154"/>
      <c r="F28" s="154"/>
      <c r="G28" s="154"/>
      <c r="H28" s="154"/>
      <c r="I28" s="154"/>
      <c r="J28" s="154"/>
      <c r="K28" s="154"/>
      <c r="L28" s="154"/>
      <c r="M28" s="154"/>
      <c r="N28" s="154"/>
      <c r="O28" s="154"/>
      <c r="P28" s="34"/>
      <c r="Q28" s="34"/>
    </row>
    <row r="29" spans="1:16" ht="15.75" customHeight="1" hidden="1">
      <c r="A29" s="44"/>
      <c r="B29" s="155" t="s">
        <v>29</v>
      </c>
      <c r="C29" s="155"/>
      <c r="D29" s="155"/>
      <c r="E29" s="155"/>
      <c r="F29" s="155"/>
      <c r="G29" s="155"/>
      <c r="H29" s="155"/>
      <c r="I29" s="155"/>
      <c r="J29" s="155"/>
      <c r="K29" s="155"/>
      <c r="L29" s="155"/>
      <c r="M29" s="155"/>
      <c r="N29" s="155"/>
      <c r="O29" s="155"/>
      <c r="P29" s="44"/>
    </row>
    <row r="30" spans="1:16" ht="15.75" customHeight="1">
      <c r="A30" s="44"/>
      <c r="B30" s="44"/>
      <c r="C30" s="44"/>
      <c r="D30" s="44"/>
      <c r="E30" s="44"/>
      <c r="F30" s="44"/>
      <c r="G30" s="44"/>
      <c r="H30" s="44"/>
      <c r="I30" s="44"/>
      <c r="J30" s="44"/>
      <c r="K30" s="44"/>
      <c r="L30" s="44"/>
      <c r="M30" s="44"/>
      <c r="N30" s="44"/>
      <c r="O30" s="44"/>
      <c r="P30" s="44"/>
    </row>
    <row r="31" spans="1:16" ht="15.75">
      <c r="A31" s="44"/>
      <c r="B31" s="44"/>
      <c r="C31" s="44"/>
      <c r="D31" s="44"/>
      <c r="E31" s="44"/>
      <c r="F31" s="44"/>
      <c r="G31" s="44"/>
      <c r="H31" s="44"/>
      <c r="I31" s="44"/>
      <c r="J31" s="44"/>
      <c r="K31" s="44"/>
      <c r="L31" s="44"/>
      <c r="M31" s="44"/>
      <c r="N31" s="44"/>
      <c r="O31" s="44"/>
      <c r="P31" s="44"/>
    </row>
    <row r="33" spans="1:18" ht="15.75">
      <c r="A33" s="135" t="s">
        <v>91</v>
      </c>
      <c r="B33" s="135"/>
      <c r="C33" s="135"/>
      <c r="D33" s="135"/>
      <c r="E33" s="135"/>
      <c r="F33" s="48"/>
      <c r="G33" s="48"/>
      <c r="H33" s="48"/>
      <c r="I33" s="48"/>
      <c r="J33" s="48"/>
      <c r="K33" s="48"/>
      <c r="L33" s="48"/>
      <c r="M33" s="48"/>
      <c r="N33" s="135" t="s">
        <v>78</v>
      </c>
      <c r="O33" s="135"/>
      <c r="P33" s="135"/>
      <c r="Q33" s="135"/>
      <c r="R33" s="135"/>
    </row>
  </sheetData>
  <sheetProtection/>
  <mergeCells count="49">
    <mergeCell ref="N33:R33"/>
    <mergeCell ref="A21:E21"/>
    <mergeCell ref="A33:E33"/>
    <mergeCell ref="C7:E7"/>
    <mergeCell ref="C8:C11"/>
    <mergeCell ref="I8:P8"/>
    <mergeCell ref="K10:K11"/>
    <mergeCell ref="M20:S20"/>
    <mergeCell ref="L19:S19"/>
    <mergeCell ref="L10:L11"/>
    <mergeCell ref="P1:R1"/>
    <mergeCell ref="P2:R2"/>
    <mergeCell ref="P3:R3"/>
    <mergeCell ref="P4:R4"/>
    <mergeCell ref="A3:C3"/>
    <mergeCell ref="R7:R11"/>
    <mergeCell ref="O10:O11"/>
    <mergeCell ref="P10:P11"/>
    <mergeCell ref="H8:H11"/>
    <mergeCell ref="J10:J11"/>
    <mergeCell ref="E1:O1"/>
    <mergeCell ref="E2:O2"/>
    <mergeCell ref="F7:F11"/>
    <mergeCell ref="G7:G11"/>
    <mergeCell ref="H7:Q7"/>
    <mergeCell ref="A13:B13"/>
    <mergeCell ref="A7:B11"/>
    <mergeCell ref="M10:M11"/>
    <mergeCell ref="E10:E11"/>
    <mergeCell ref="A12:B12"/>
    <mergeCell ref="A2:D2"/>
    <mergeCell ref="B29:O29"/>
    <mergeCell ref="Q8:Q11"/>
    <mergeCell ref="I9:I11"/>
    <mergeCell ref="J9:P9"/>
    <mergeCell ref="N10:N11"/>
    <mergeCell ref="K24:M24"/>
    <mergeCell ref="B27:O27"/>
    <mergeCell ref="D3:K3"/>
    <mergeCell ref="F4:N4"/>
    <mergeCell ref="B28:O28"/>
    <mergeCell ref="A20:E20"/>
    <mergeCell ref="D10:D11"/>
    <mergeCell ref="D8:E9"/>
    <mergeCell ref="B26:O26"/>
    <mergeCell ref="B22:D22"/>
    <mergeCell ref="M21:S21"/>
    <mergeCell ref="N22:S22"/>
    <mergeCell ref="S7:S11"/>
  </mergeCells>
  <printOptions/>
  <pageMargins left="0.25" right="0" top="0" bottom="0" header="0.511811023622047" footer="0.27559055118110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NP-COMPUTER</cp:lastModifiedBy>
  <cp:lastPrinted>2015-12-01T01:11:02Z</cp:lastPrinted>
  <dcterms:created xsi:type="dcterms:W3CDTF">2004-03-07T02:36:29Z</dcterms:created>
  <dcterms:modified xsi:type="dcterms:W3CDTF">2015-12-01T01:15:27Z</dcterms:modified>
  <cp:category/>
  <cp:version/>
  <cp:contentType/>
  <cp:contentStatus/>
</cp:coreProperties>
</file>